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\L_Proud Real Estate\2021\Q1'2021\PROUD\"/>
    </mc:Choice>
  </mc:AlternateContent>
  <xr:revisionPtr revIDLastSave="0" documentId="8_{52ED96CC-0A99-44C9-91D1-2AA9F766CAB3}" xr6:coauthVersionLast="45" xr6:coauthVersionMax="45" xr10:uidLastSave="{00000000-0000-0000-0000-000000000000}"/>
  <bookViews>
    <workbookView xWindow="-120" yWindow="-120" windowWidth="20730" windowHeight="11310" tabRatio="750" xr2:uid="{00000000-000D-0000-FFFF-FFFF00000000}"/>
  </bookViews>
  <sheets>
    <sheet name="BS" sheetId="1" r:id="rId1"/>
    <sheet name="PL" sheetId="5" r:id="rId2"/>
    <sheet name="CE" sheetId="2" r:id="rId3"/>
  </sheets>
  <definedNames>
    <definedName name="_xlnm.Print_Area" localSheetId="0">BS!$A$1:$K$92</definedName>
    <definedName name="_xlnm.Print_Area" localSheetId="2">CE!$A$1:$K$39</definedName>
    <definedName name="_xlnm.Print_Area" localSheetId="1">PL!$A$1:$L$112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2" i="1" l="1"/>
  <c r="G81" i="1"/>
  <c r="G80" i="1"/>
  <c r="G62" i="1"/>
  <c r="I62" i="1"/>
  <c r="K62" i="1"/>
  <c r="E101" i="5" l="1"/>
  <c r="I101" i="5" l="1"/>
  <c r="G12" i="5" l="1"/>
  <c r="E94" i="5" l="1"/>
  <c r="K82" i="1" l="1"/>
  <c r="K81" i="1"/>
  <c r="K80" i="1"/>
  <c r="G36" i="2"/>
  <c r="G37" i="2" s="1"/>
  <c r="I81" i="1" s="1"/>
  <c r="E36" i="2"/>
  <c r="E37" i="2" s="1"/>
  <c r="I80" i="1" s="1"/>
  <c r="K35" i="2"/>
  <c r="K33" i="2"/>
  <c r="G30" i="2"/>
  <c r="G31" i="2" s="1"/>
  <c r="E30" i="2"/>
  <c r="E31" i="2" s="1"/>
  <c r="K27" i="2"/>
  <c r="I29" i="2"/>
  <c r="K29" i="2" s="1"/>
  <c r="G101" i="5" l="1"/>
  <c r="K101" i="5"/>
  <c r="I12" i="2" l="1"/>
  <c r="K12" i="2" s="1"/>
  <c r="I18" i="2"/>
  <c r="G13" i="2"/>
  <c r="G14" i="2" s="1"/>
  <c r="E13" i="2"/>
  <c r="E14" i="2" s="1"/>
  <c r="K10" i="2"/>
  <c r="G94" i="5"/>
  <c r="K17" i="5"/>
  <c r="I17" i="5"/>
  <c r="G17" i="5"/>
  <c r="E17" i="5"/>
  <c r="K12" i="5"/>
  <c r="I12" i="5"/>
  <c r="E12" i="5"/>
  <c r="I18" i="5" l="1"/>
  <c r="I21" i="5" s="1"/>
  <c r="E18" i="5"/>
  <c r="E21" i="5" s="1"/>
  <c r="E23" i="5" s="1"/>
  <c r="G18" i="5"/>
  <c r="G21" i="5" s="1"/>
  <c r="G23" i="5" s="1"/>
  <c r="G28" i="5" s="1"/>
  <c r="K18" i="5"/>
  <c r="K21" i="5" s="1"/>
  <c r="K23" i="5" s="1"/>
  <c r="G19" i="2"/>
  <c r="G20" i="2" s="1"/>
  <c r="E19" i="2"/>
  <c r="E20" i="2" s="1"/>
  <c r="K16" i="2"/>
  <c r="K18" i="2"/>
  <c r="E28" i="5" l="1"/>
  <c r="I17" i="2"/>
  <c r="I23" i="5"/>
  <c r="I34" i="2" s="1"/>
  <c r="I44" i="5"/>
  <c r="E44" i="5"/>
  <c r="E57" i="5" s="1"/>
  <c r="I11" i="2"/>
  <c r="K11" i="2" s="1"/>
  <c r="K13" i="2" s="1"/>
  <c r="K14" i="2" s="1"/>
  <c r="G44" i="5"/>
  <c r="G57" i="5" s="1"/>
  <c r="G73" i="5" s="1"/>
  <c r="K44" i="5"/>
  <c r="I28" i="1"/>
  <c r="E28" i="1"/>
  <c r="E73" i="5" l="1"/>
  <c r="E77" i="5" s="1"/>
  <c r="G77" i="5"/>
  <c r="G102" i="5" s="1"/>
  <c r="G104" i="5" s="1"/>
  <c r="K28" i="5"/>
  <c r="I28" i="2"/>
  <c r="I36" i="2"/>
  <c r="I37" i="2" s="1"/>
  <c r="I82" i="1" s="1"/>
  <c r="K34" i="2"/>
  <c r="K36" i="2" s="1"/>
  <c r="K37" i="2" s="1"/>
  <c r="I28" i="5"/>
  <c r="I13" i="2"/>
  <c r="I14" i="2" s="1"/>
  <c r="I94" i="5"/>
  <c r="E62" i="1"/>
  <c r="I53" i="1"/>
  <c r="E53" i="1"/>
  <c r="I30" i="2" l="1"/>
  <c r="I31" i="2" s="1"/>
  <c r="K28" i="2"/>
  <c r="I63" i="1"/>
  <c r="E63" i="1"/>
  <c r="K30" i="2" l="1"/>
  <c r="K31" i="2" s="1"/>
  <c r="G83" i="1" l="1"/>
  <c r="G84" i="1" s="1"/>
  <c r="K83" i="1"/>
  <c r="K84" i="1" s="1"/>
  <c r="E81" i="1" l="1"/>
  <c r="E80" i="1"/>
  <c r="K94" i="5"/>
  <c r="K17" i="2" l="1"/>
  <c r="K19" i="2" s="1"/>
  <c r="K20" i="2" s="1"/>
  <c r="I19" i="2"/>
  <c r="I20" i="2" s="1"/>
  <c r="E82" i="1" s="1"/>
  <c r="E83" i="1" l="1"/>
  <c r="E84" i="1" s="1"/>
  <c r="E85" i="1" s="1"/>
  <c r="I57" i="5"/>
  <c r="I73" i="5" s="1"/>
  <c r="I77" i="5" l="1"/>
  <c r="I102" i="5" s="1"/>
  <c r="I104" i="5" s="1"/>
  <c r="E102" i="5"/>
  <c r="E104" i="5" s="1"/>
  <c r="I83" i="1" l="1"/>
  <c r="I84" i="1" s="1"/>
  <c r="I85" i="1" s="1"/>
  <c r="K57" i="5"/>
  <c r="K73" i="5" s="1"/>
  <c r="K77" i="5" l="1"/>
  <c r="K102" i="5" s="1"/>
  <c r="K104" i="5" s="1"/>
  <c r="G53" i="1" l="1"/>
  <c r="G63" i="1" l="1"/>
  <c r="G85" i="1" s="1"/>
  <c r="K53" i="1" l="1"/>
  <c r="K63" i="1" s="1"/>
  <c r="K85" i="1" s="1"/>
  <c r="G28" i="1" l="1"/>
  <c r="K28" i="1"/>
  <c r="I18" i="1"/>
  <c r="I29" i="1" s="1"/>
  <c r="E18" i="1"/>
  <c r="E29" i="1" s="1"/>
  <c r="G18" i="1"/>
  <c r="K18" i="1"/>
  <c r="K29" i="1" l="1"/>
  <c r="G29" i="1"/>
</calcChain>
</file>

<file path=xl/sharedStrings.xml><?xml version="1.0" encoding="utf-8"?>
<sst xmlns="http://schemas.openxmlformats.org/spreadsheetml/2006/main" count="262" uniqueCount="170">
  <si>
    <t>งบแสดงฐานะการเงิน</t>
  </si>
  <si>
    <t>งบการเงินรวม</t>
  </si>
  <si>
    <t>งบการเงินเฉพาะกิจการ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</si>
  <si>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</si>
  <si>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</si>
  <si>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</si>
  <si>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</si>
  <si>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เงินให้กู้ยืมระยะสั้นแก่กิจการที่เกี่ยวข้องกัน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</si>
  <si>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</si>
  <si>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</si>
  <si>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</si>
  <si>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เงินฝากธนาคารที่มีภาระค้ำประกัน</t>
  </si>
  <si>
    <t>เงินลงทุนในบริษัทย่อย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</si>
  <si>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</si>
  <si>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</si>
  <si>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</si>
  <si>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</si>
  <si>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</si>
  <si>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</si>
  <si>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 xml:space="preserve">   ภายในหนึ่งปี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</si>
  <si>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</si>
  <si>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</si>
  <si>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</si>
  <si>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 xml:space="preserve">   ถึงกำหนดชำระภายในหนึ่งปี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</si>
  <si>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</si>
  <si>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</si>
  <si>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</si>
  <si>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</si>
  <si>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</si>
  <si>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</si>
  <si>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</si>
  <si>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</si>
  <si>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</si>
  <si>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</si>
  <si>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</si>
  <si>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</si>
  <si>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</si>
  <si>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</si>
  <si>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</si>
  <si>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</si>
  <si>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</si>
  <si>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</si>
  <si>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</si>
  <si>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</si>
  <si>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</si>
  <si>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</si>
  <si>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</si>
  <si>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</si>
  <si>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</si>
  <si>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</si>
  <si>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</si>
  <si>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</si>
  <si>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เงินสดและรายการเทียบเท่าเงินสดเพิ่มขึ้น (ลดลง) สุทธิ</t>
  </si>
  <si>
    <t>งบแสดงการเปลี่ยนแปลงส่วนของผู้ถือหุ้น</t>
  </si>
  <si>
    <t>รวม</t>
  </si>
  <si>
    <t>ส่วนเกินมูลค่า</t>
  </si>
  <si>
    <t>ส่วนของ</t>
  </si>
  <si>
    <t>หุ้นสามัญ</t>
  </si>
  <si>
    <t>ผู้ถือหุ้น</t>
  </si>
  <si>
    <t>ส่วนของผู้ถือหุ้นของบริษัทฯ</t>
  </si>
  <si>
    <t>เจ้าหนี้การค้าและเจ้าหนี้อื่น</t>
  </si>
  <si>
    <t xml:space="preserve">   เจ้าหนี้การค้าและเจ้าหนี้อื่น</t>
  </si>
  <si>
    <t>ค่าใช้จ่ายในการขายและจัดจำหน่าย</t>
  </si>
  <si>
    <t>ส่วนของหนี้สินตามสัญญาเช่าที่ถึงกำหนดชำระ</t>
  </si>
  <si>
    <t>หนี้สินตามสัญญาเช่า - สุทธิจากส่วนที่</t>
  </si>
  <si>
    <t>(ตรวจสอบแล้ว)</t>
  </si>
  <si>
    <t>(ยังไม่ได้ตรวจสอบ</t>
  </si>
  <si>
    <t>แต่สอบทานแล้ว)</t>
  </si>
  <si>
    <t>(หน่วย: พันบาท)</t>
  </si>
  <si>
    <t>(ยังไม่ได้ตรวจสอบ แต่สอบทานแล้ว)</t>
  </si>
  <si>
    <t xml:space="preserve">(หน่วย: พันบาท)  </t>
  </si>
  <si>
    <t>ยอดคงเหลือ ณ วันที่ 1 มกราคม 2563</t>
  </si>
  <si>
    <t>กำไรขาดทุนเบ็ดเสร็จรวมสำหรับงวด</t>
  </si>
  <si>
    <t>บริษัท พราว เรียล เอสเตท จำกัด (มหาชน) และบริษัทย่อย</t>
  </si>
  <si>
    <t>ต้นทุนการพัฒนาอสังหาริมทรัพย์</t>
  </si>
  <si>
    <t>สินทรัพย์ไม่มีตัวตน</t>
  </si>
  <si>
    <t>สินทรัพย์ภาษีเงินได้รอการตัดบัญชี</t>
  </si>
  <si>
    <t>ค่าใช้จ่ายสำหรับโครงการค้างจ่าย</t>
  </si>
  <si>
    <t xml:space="preserve">      หุ้นสามัญ 673,148,951 หุ้น มูลค่าหุ้นละ 1 บาท</t>
  </si>
  <si>
    <t>รายได้จากการขายอสังหาริมทรัพย์</t>
  </si>
  <si>
    <t>กำไรสำหรับงวด</t>
  </si>
  <si>
    <t xml:space="preserve">   ต้นทุนการพัฒนาอสังหาริมทรัพย์</t>
  </si>
  <si>
    <t xml:space="preserve">   ค่าใช้จ่ายสำหรับโครงการค้างจ่าย</t>
  </si>
  <si>
    <t xml:space="preserve">   สินทรัพย์ไม่หมุนเวียนอื่น</t>
  </si>
  <si>
    <t>เงินสดจ่ายเพื่อให้กู้ยืมระยะสั้นแก่กิจการที่เกี่ยวข้องกัน</t>
  </si>
  <si>
    <t>เงินสดจ่ายซื้ออุปกรณ์</t>
  </si>
  <si>
    <t>เงินสดรับจากการจำหน่ายอุปกรณ์</t>
  </si>
  <si>
    <t>เงินสดจ่ายคืนเงินกู้ยืมระยะยาวจากสถาบันการเงิน</t>
  </si>
  <si>
    <t>ขาดทุนสะสม</t>
  </si>
  <si>
    <t>ขาดทุนสำหรับงวด</t>
  </si>
  <si>
    <t>เงินให้กู้ยืมระยะยาวแก่กิจการที่เกี่ยวข้องกัน</t>
  </si>
  <si>
    <t>เงินสดจ่ายเพื่อซื้อสินทรัพย์ไม่มีตัวตน</t>
  </si>
  <si>
    <t>เงินสดและรายการเทียบเท่าเงินสด ณ วันต้นงวด</t>
  </si>
  <si>
    <t xml:space="preserve">เงินสดและรายการเทียบเท่าเงินสด ณ วันสิ้นงวด  </t>
  </si>
  <si>
    <t xml:space="preserve">อาคารและอุปกรณ์ </t>
  </si>
  <si>
    <t>สินทรัพย์สิทธิการใช้</t>
  </si>
  <si>
    <t>ลูกหนี้อื่น</t>
  </si>
  <si>
    <t>เงินกู้ยืมระยะยาวจากสถาบันการเงิน - สุทธิจากส่วนที่</t>
  </si>
  <si>
    <t>ชำระแล้ว</t>
  </si>
  <si>
    <t>ที่ออกและ</t>
  </si>
  <si>
    <t>รายได้รับล่วงหน้าจากงานตามสัญญา</t>
  </si>
  <si>
    <t>รายได้รับล่วงหน้าจากการขายอสังหาริมทรัพย์</t>
  </si>
  <si>
    <t>รายได้ทางการเงิน</t>
  </si>
  <si>
    <t>ต้นทุนทางการเงิน</t>
  </si>
  <si>
    <t xml:space="preserve">   รายได้รับล่วงหน้าจากการขายอสังหาริมทรัพย์</t>
  </si>
  <si>
    <t>สินทรัพย์ภาษีเงินได้ของงวดปัจจุบัน</t>
  </si>
  <si>
    <t>สินค้าคงเหลือ</t>
  </si>
  <si>
    <t>กำไร(ขาดทุน)สำหรับงวด</t>
  </si>
  <si>
    <t>กำไร(ขาดทุน)ก่อนภาษี</t>
  </si>
  <si>
    <t>งบกำไรขาดทุนเบ็ดเสร็จ</t>
  </si>
  <si>
    <t xml:space="preserve">   ลูกหนี้อื่น</t>
  </si>
  <si>
    <t>เงินเบิกเกินบัญชีธนาคาร</t>
  </si>
  <si>
    <t xml:space="preserve">   สินค้าคงเหลือ</t>
  </si>
  <si>
    <t>เงินสดรับจากการกู้ยืมระยะยาวจากสถาบันการเงิน</t>
  </si>
  <si>
    <t>เงินสดจ่ายชำระหนี้สินตามสัญญาเช่า</t>
  </si>
  <si>
    <t>เงินสดจ่ายคืนเงินกู้ยืมระยะสั้นจากกิจการที่เกี่ยวข้องกัน</t>
  </si>
  <si>
    <t>สินทรัพย์ทางการเงินไม่หมุนเวียนอื่น</t>
  </si>
  <si>
    <t>ประมาณการหนี้สินสำหรับต้นทุนในการรื้อถอน</t>
  </si>
  <si>
    <t xml:space="preserve">   สินทรัพย์ทางการเงินไม่หมุนเวียนอื่น</t>
  </si>
  <si>
    <t>หนี้สินและส่วนของผู้ถือหุ้น (ต่อ)</t>
  </si>
  <si>
    <t>กำไรขาดทุน</t>
  </si>
  <si>
    <t>(หน่วย: พันบาท ยกเว้นกำไรต่อหุ้นแสดงเป็นบาท)</t>
  </si>
  <si>
    <t>ต้นทุนขายอสังหาริมทรัพย์</t>
  </si>
  <si>
    <t>กำไรขาดทุนเบ็ดเสร็จอื่น</t>
  </si>
  <si>
    <t>กำไรขาดทุนเบ็ดเสร็จอื่นสำหรับงวด</t>
  </si>
  <si>
    <t>กำไรต่อหุ้น</t>
  </si>
  <si>
    <t xml:space="preserve">   กำไร(ขาดทุน)</t>
  </si>
  <si>
    <t>รายการปรับกระทบยอดกำไร(ขาดทุน)ก่อนภาษีเป็นเงินสดรับ (จ่าย)</t>
  </si>
  <si>
    <t xml:space="preserve">   ค่าตัดจำหน่ายดอกเบี้ยของหนี้สินตามสัญญาเช่า</t>
  </si>
  <si>
    <t xml:space="preserve">   สำรองผลประโยชน์ระยะยาวของพนักงาน</t>
  </si>
  <si>
    <t>กระแสเงินสดจาก (ใช้ไปใน) กิจกรรมดำเนินงาน</t>
  </si>
  <si>
    <t>กระแสเงินสดสุทธิจาก (ใช้ไปใน) กิจกรรมดำเนินงาน</t>
  </si>
  <si>
    <t xml:space="preserve">   เงินสดรับค่าดอกเบี้ย</t>
  </si>
  <si>
    <t>รายการที่ไม่ใช่เงินสด</t>
  </si>
  <si>
    <t xml:space="preserve">   เงินสดจ่ายดอกเบี้ย</t>
  </si>
  <si>
    <t>ข้อมูลกระแสเงินสดเปิดเผยเพิ่มเติม</t>
  </si>
  <si>
    <t>งบกระแสเงินสด (ต่อ)</t>
  </si>
  <si>
    <t xml:space="preserve">   บันทึกดอกเบี้ยจ่ายเป็นต้นทุนการพัฒนาอสังหาริมทรัพย์</t>
  </si>
  <si>
    <t>ส่วนของเงินกู้ยืมระยะยาวจากสถาบันการเงิน</t>
  </si>
  <si>
    <t xml:space="preserve">   ที่ถึงกำหนดชำระภายในหนึ่งปี</t>
  </si>
  <si>
    <t>กำไร(ขาดทุน)ก่อนรายได้(ค่าใช้จ่าย)ภาษีเงินได้</t>
  </si>
  <si>
    <t xml:space="preserve">   เจ้าหนี้ค่าอุปกรณ์เพิ่มขึ้น</t>
  </si>
  <si>
    <t xml:space="preserve">   เงินสดจ่ายภาษีเงินได้</t>
  </si>
  <si>
    <t xml:space="preserve">กำไร(ขาดทุน)ต่อหุ้นขั้นพื้นฐาน </t>
  </si>
  <si>
    <t xml:space="preserve">   ตัดจำหน่ายค่าธรรมเนียมในการจัดหาเงินกู้ยืม</t>
  </si>
  <si>
    <t xml:space="preserve">      หุ้นสามัญ 641,469,040 หุ้น มูลค่าหุ้นละ 1 บาท</t>
  </si>
  <si>
    <t>กระแสเงินสดสุทธิจาก (ใช้ไปใน) กิจกรรมจัดหาเงิน</t>
  </si>
  <si>
    <t>รายได้(ค่าใช้จ่าย)ภาษีเงินได้</t>
  </si>
  <si>
    <t>ยอดคงเหลือ ณ วันที่ 31 มีนาคม 2563</t>
  </si>
  <si>
    <t>สำหรับงวดสามเดือนสิ้นสุดวันที่ 31 มีนาคม 2564</t>
  </si>
  <si>
    <t>ยอดคงเหลือ ณ วันที่ 1 มกราคม 2564</t>
  </si>
  <si>
    <t>ยอดคงเหลือ ณ วันที่ 31 มีนาคม 2564</t>
  </si>
  <si>
    <t>ณ วันที่ 31 มีนาคม 2564</t>
  </si>
  <si>
    <t>31 มีนาคม 2564</t>
  </si>
  <si>
    <t>31 ธันวาคม 2563</t>
  </si>
  <si>
    <t>หนี้สินทางการเงินไม่หมุนเวียนอื่น</t>
  </si>
  <si>
    <t xml:space="preserve">   ประมาณการหนี้สินสำหรับต้นทุนในการรื้อถอน</t>
  </si>
  <si>
    <t>เงินสดจ่ายสำหรับสิทธิการเช่า</t>
  </si>
  <si>
    <t xml:space="preserve">   รายได้ทางการเงิน</t>
  </si>
  <si>
    <t xml:space="preserve">   ต้นทุนทางการเงิน</t>
  </si>
  <si>
    <t>หนี้สินทางการเงินหมุนเวียนอื่น</t>
  </si>
  <si>
    <t xml:space="preserve">   โอนกลับประมาณการค่าซ่อมแซม</t>
  </si>
  <si>
    <t xml:space="preserve">   รายได้รับล่วงหน้าจากงานตามสัญญา</t>
  </si>
  <si>
    <t xml:space="preserve">   หนี้สินทางการเงินไม่หมุนเวียนอื่น</t>
  </si>
  <si>
    <t>ขาดทุนจากการดำเนินงานก่อนการเปลี่ยนแปลงในสินทรัพย์</t>
  </si>
  <si>
    <t>เงินเบิกเกินบัญชีธนาคารเพิ่มขึ้น</t>
  </si>
  <si>
    <t>ขาดทุนจากการดำเนินงาน</t>
  </si>
  <si>
    <t>กระแสเงินสดสุทธิใช้ไปในกิจกรรมลงทุน</t>
  </si>
  <si>
    <t xml:space="preserve">   หนี้สินทางการเงินหมุนเวียนอื่น</t>
  </si>
  <si>
    <t xml:space="preserve">   (กำไร)ขาดทุนจากการจำหน่ายและตัดจำหน่ายอุปกรณ์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</si>
</sst>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dd\-mmm\-yy_)"/>
    <numFmt numFmtId="168" formatCode="#,##0.00\ &quot;F&quot;;\-#,##0.00\ &quot;F&quot;"/>
    <numFmt numFmtId="169" formatCode="_(* #,##0.000_);_(* \(#,##0.000\);_(* &quot;-&quot;??_);_(@_)"/>
    <numFmt numFmtId="170" formatCode="#,##0.0_);[Red]\(#,##0.0\)"/>
    <numFmt numFmtId="171" formatCode="#,##0;\(#,##0\)"/>
    <numFmt numFmtId="172" formatCode="\$#,##0.00;\(\$#,##0.00\)"/>
    <numFmt numFmtId="173" formatCode="\$#,##0;\(\$#,##0\)"/>
  </numFmts>
  <fonts count="2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u/>
      <sz val="16"/>
      <name val="Angsana New"/>
      <family val="1"/>
    </font>
    <font>
      <i/>
      <sz val="16"/>
      <name val="Angsana New"/>
      <family val="1"/>
    </font>
    <font>
      <sz val="16"/>
      <name val="Wingdings 2"/>
      <family val="1"/>
      <charset val="2"/>
    </font>
    <font>
      <b/>
      <i/>
      <sz val="18"/>
      <name val="Angsana New"/>
      <family val="1"/>
    </font>
    <font>
      <sz val="14"/>
      <name val="CordiaUPC"/>
      <family val="2"/>
      <charset val="222"/>
    </font>
    <font>
      <i/>
      <sz val="16"/>
      <color rgb="FFFF0000"/>
      <name val="Angsana New"/>
      <family val="1"/>
    </font>
    <font>
      <sz val="12"/>
      <name val="EucrosiaUPC"/>
      <family val="1"/>
      <charset val="222"/>
    </font>
    <font>
      <sz val="14"/>
      <name val="CordiaUPC"/>
      <family val="1"/>
    </font>
    <font>
      <sz val="10"/>
      <name val="Arial"/>
      <family val="2"/>
    </font>
    <font>
      <sz val="14"/>
      <name val="AngsanaUPC"/>
      <family val="1"/>
      <charset val="22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i/>
      <sz val="14"/>
      <name val="Angsana New"/>
      <family val="1"/>
    </font>
    <font>
      <sz val="10"/>
      <name val="ApFont"/>
    </font>
    <font>
      <sz val="10"/>
      <name val="Times New Roman"/>
      <family val="1"/>
    </font>
    <font>
      <sz val="15"/>
      <name val="CordiaUPC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8" fillId="0" borderId="0"/>
    <xf numFmtId="0" fontId="1" fillId="0" borderId="0"/>
    <xf numFmtId="39" fontId="11" fillId="0" borderId="0"/>
    <xf numFmtId="40" fontId="10" fillId="0" borderId="0" applyFont="0" applyFill="0" applyBorder="0" applyAlignment="0" applyProtection="0"/>
    <xf numFmtId="168" fontId="13" fillId="0" borderId="0"/>
    <xf numFmtId="167" fontId="13" fillId="0" borderId="0"/>
    <xf numFmtId="165" fontId="13" fillId="0" borderId="0"/>
    <xf numFmtId="38" fontId="14" fillId="2" borderId="0" applyNumberFormat="0" applyBorder="0" applyAlignment="0" applyProtection="0"/>
    <xf numFmtId="10" fontId="14" fillId="3" borderId="6" applyNumberFormat="0" applyBorder="0" applyAlignment="0" applyProtection="0"/>
    <xf numFmtId="37" fontId="15" fillId="0" borderId="0"/>
    <xf numFmtId="166" fontId="16" fillId="0" borderId="0"/>
    <xf numFmtId="10" fontId="12" fillId="0" borderId="0" applyFont="0" applyFill="0" applyBorder="0" applyAlignment="0" applyProtection="0"/>
    <xf numFmtId="1" fontId="12" fillId="0" borderId="7" applyNumberFormat="0" applyFill="0" applyAlignment="0" applyProtection="0">
      <alignment horizontal="center" vertical="center"/>
    </xf>
    <xf numFmtId="39" fontId="11" fillId="0" borderId="0"/>
    <xf numFmtId="39" fontId="11" fillId="0" borderId="0"/>
    <xf numFmtId="39" fontId="11" fillId="0" borderId="0"/>
    <xf numFmtId="0" fontId="13" fillId="0" borderId="0"/>
    <xf numFmtId="0" fontId="18" fillId="0" borderId="0"/>
    <xf numFmtId="4" fontId="18" fillId="0" borderId="0" applyFont="0" applyFill="0" applyBorder="0" applyAlignment="0" applyProtection="0"/>
    <xf numFmtId="171" fontId="19" fillId="0" borderId="0"/>
    <xf numFmtId="172" fontId="19" fillId="0" borderId="0"/>
    <xf numFmtId="173" fontId="19" fillId="0" borderId="0"/>
    <xf numFmtId="170" fontId="20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</cellStyleXfs>
  <cellXfs count="93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Alignment="1"/>
    <xf numFmtId="41" fontId="3" fillId="0" borderId="4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3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37" fontId="17" fillId="0" borderId="0" xfId="17" applyNumberFormat="1" applyFont="1" applyFill="1" applyAlignment="1">
      <alignment horizontal="center"/>
    </xf>
    <xf numFmtId="0" fontId="2" fillId="0" borderId="0" xfId="0" quotePrefix="1" applyNumberFormat="1" applyFont="1" applyFill="1" applyAlignment="1">
      <alignment horizontal="left"/>
    </xf>
    <xf numFmtId="164" fontId="3" fillId="0" borderId="0" xfId="0" quotePrefix="1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37" fontId="3" fillId="0" borderId="0" xfId="1" applyNumberFormat="1" applyFont="1" applyFill="1" applyAlignment="1"/>
    <xf numFmtId="37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0" fontId="3" fillId="0" borderId="0" xfId="0" applyNumberFormat="1" applyFont="1" applyFill="1" applyAlignment="1"/>
    <xf numFmtId="164" fontId="2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1" xfId="0" quotePrefix="1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164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/>
    </xf>
    <xf numFmtId="41" fontId="3" fillId="0" borderId="2" xfId="0" applyNumberFormat="1" applyFont="1" applyFill="1" applyBorder="1" applyAlignment="1">
      <alignment horizontal="right"/>
    </xf>
    <xf numFmtId="41" fontId="3" fillId="0" borderId="1" xfId="0" applyNumberFormat="1" applyFont="1" applyFill="1" applyBorder="1" applyAlignment="1">
      <alignment horizontal="right"/>
    </xf>
    <xf numFmtId="41" fontId="3" fillId="0" borderId="3" xfId="0" applyNumberFormat="1" applyFont="1" applyFill="1" applyBorder="1" applyAlignment="1">
      <alignment horizontal="right"/>
    </xf>
    <xf numFmtId="0" fontId="2" fillId="0" borderId="0" xfId="0" quotePrefix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center"/>
    </xf>
    <xf numFmtId="0" fontId="3" fillId="0" borderId="5" xfId="0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164" fontId="2" fillId="0" borderId="0" xfId="0" quotePrefix="1" applyNumberFormat="1" applyFont="1" applyFill="1" applyAlignment="1">
      <alignment horizontal="left"/>
    </xf>
    <xf numFmtId="164" fontId="2" fillId="0" borderId="0" xfId="0" quotePrefix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Alignment="1">
      <alignment horizontal="centerContinuous"/>
    </xf>
    <xf numFmtId="38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/>
    <xf numFmtId="164" fontId="6" fillId="0" borderId="0" xfId="0" applyNumberFormat="1" applyFont="1" applyFill="1" applyAlignment="1"/>
    <xf numFmtId="37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left"/>
    </xf>
    <xf numFmtId="37" fontId="2" fillId="0" borderId="0" xfId="0" quotePrefix="1" applyNumberFormat="1" applyFont="1" applyFill="1" applyAlignment="1">
      <alignment horizontal="left"/>
    </xf>
    <xf numFmtId="41" fontId="3" fillId="0" borderId="4" xfId="0" applyNumberFormat="1" applyFont="1" applyFill="1" applyBorder="1" applyAlignment="1">
      <alignment horizontal="center"/>
    </xf>
    <xf numFmtId="43" fontId="3" fillId="0" borderId="0" xfId="0" applyNumberFormat="1" applyFont="1" applyFill="1" applyAlignment="1"/>
    <xf numFmtId="43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 applyProtection="1">
      <alignment horizontal="left"/>
    </xf>
    <xf numFmtId="169" fontId="3" fillId="0" borderId="4" xfId="0" applyNumberFormat="1" applyFont="1" applyFill="1" applyBorder="1" applyAlignment="1"/>
    <xf numFmtId="169" fontId="3" fillId="0" borderId="0" xfId="0" applyNumberFormat="1" applyFont="1" applyFill="1" applyBorder="1" applyAlignment="1"/>
    <xf numFmtId="41" fontId="3" fillId="0" borderId="8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/>
    <xf numFmtId="169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 vertical="top"/>
    </xf>
    <xf numFmtId="43" fontId="3" fillId="0" borderId="0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</cellXfs>
  <cellStyles count="31">
    <cellStyle name="Comma 2" xfId="4" xr:uid="{00000000-0005-0000-0000-000031000000}"/>
    <cellStyle name="Comma 3" xfId="19" xr:uid="{00000000-0005-0000-0000-000040000000}"/>
    <cellStyle name="comma zerodec" xfId="5" xr:uid="{00000000-0005-0000-0000-000032000000}"/>
    <cellStyle name="comma zerodec 2" xfId="20" xr:uid="{00000000-0005-0000-0000-000041000000}"/>
    <cellStyle name="Currency1" xfId="6" xr:uid="{00000000-0005-0000-0000-000033000000}"/>
    <cellStyle name="Currency1 2" xfId="21" xr:uid="{00000000-0005-0000-0000-000043000000}"/>
    <cellStyle name="Dollar (zero dec)" xfId="7" xr:uid="{00000000-0005-0000-0000-000034000000}"/>
    <cellStyle name="Dollar (zero dec) 2" xfId="22" xr:uid="{00000000-0005-0000-0000-000044000000}"/>
    <cellStyle name="Grey" xfId="8" xr:uid="{00000000-0005-0000-0000-000035000000}"/>
    <cellStyle name="Input [yellow]" xfId="9" xr:uid="{00000000-0005-0000-0000-000036000000}"/>
    <cellStyle name="no dec" xfId="10" xr:uid="{00000000-0005-0000-0000-000037000000}"/>
    <cellStyle name="Normal" xfId="0" builtinId="0"/>
    <cellStyle name="Normal - Style1" xfId="11" xr:uid="{00000000-0005-0000-0000-000039000000}"/>
    <cellStyle name="Normal - Style1 2" xfId="23" xr:uid="{00000000-0005-0000-0000-000046000000}"/>
    <cellStyle name="Normal 2" xfId="2" xr:uid="{00000000-0005-0000-0000-000001000000}"/>
    <cellStyle name="Normal 2 2" xfId="25" xr:uid="{00000000-0005-0000-0000-000048000000}"/>
    <cellStyle name="Normal 2 3" xfId="24" xr:uid="{00000000-0005-0000-0000-000047000000}"/>
    <cellStyle name="Normal 3" xfId="3" xr:uid="{00000000-0005-0000-0000-000038000000}"/>
    <cellStyle name="Normal 4" xfId="14" xr:uid="{00000000-0005-0000-0000-00003C000000}"/>
    <cellStyle name="Normal 5" xfId="15" xr:uid="{00000000-0005-0000-0000-00003D000000}"/>
    <cellStyle name="Normal 6" xfId="16" xr:uid="{00000000-0005-0000-0000-00003E000000}"/>
    <cellStyle name="Normal 7" xfId="18" xr:uid="{00000000-0005-0000-0000-000045000000}"/>
    <cellStyle name="Normal 8" xfId="28" xr:uid="{00000000-0005-0000-0000-00004A000000}"/>
    <cellStyle name="Normal 9" xfId="30" xr:uid="{00000000-0005-0000-0000-00004C000000}"/>
    <cellStyle name="Normal_BS&amp;PLT Q1'2006" xfId="1" xr:uid="{00000000-0005-0000-0000-000002000000}"/>
    <cellStyle name="Normal_Samart Corp" xfId="17" xr:uid="{A8ED26C3-8253-4ACF-B1B7-0BC49903C881}"/>
    <cellStyle name="Percent [2]" xfId="12" xr:uid="{00000000-0005-0000-0000-00003A000000}"/>
    <cellStyle name="Percent 2" xfId="26" xr:uid="{00000000-0005-0000-0000-000049000000}"/>
    <cellStyle name="Percent 3" xfId="29" xr:uid="{00000000-0005-0000-0000-00004B000000}"/>
    <cellStyle name="Percent 4" xfId="27" xr:uid="{00000000-0005-0000-0000-00004D000000}"/>
    <cellStyle name="Quantity" xfId="13" xr:uid="{00000000-0005-0000-0000-00003B000000}"/>
  </cellStyles>
  <dxfs count="0"/>
  <tableStyles count="0" defaultTableStyle="TableStyleMedium9" defaultPivotStyle="PivotStyleLight16"/>
  <colors>
    <mruColors>
      <color rgb="FF66FFCC"/>
      <color rgb="FF00FF99"/>
      <color rgb="FF66FF33"/>
      <color rgb="FF66FFFF"/>
      <color rgb="FFFFFFCC"/>
      <color rgb="FFFF66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9"/>
  <sheetViews>
    <sheetView showGridLines="0" tabSelected="1" view="pageBreakPreview" zoomScaleNormal="100" zoomScaleSheetLayoutView="100" workbookViewId="0"/>
  </sheetViews>
  <sheetFormatPr defaultColWidth="10.7109375" defaultRowHeight="24" customHeight="1"/>
  <cols>
    <col min="1" max="1" width="43.7109375" style="20" customWidth="1"/>
    <col min="2" max="2" width="1.7109375" style="19" customWidth="1"/>
    <col min="3" max="3" width="6.42578125" style="20" customWidth="1"/>
    <col min="4" max="4" width="1.42578125" style="19" customWidth="1"/>
    <col min="5" max="5" width="14.7109375" style="19" customWidth="1"/>
    <col min="6" max="6" width="0.85546875" style="19" customWidth="1"/>
    <col min="7" max="7" width="14.7109375" style="19" customWidth="1"/>
    <col min="8" max="8" width="0.85546875" style="19" customWidth="1"/>
    <col min="9" max="9" width="14.7109375" style="19" customWidth="1"/>
    <col min="10" max="10" width="0.85546875" style="19" customWidth="1"/>
    <col min="11" max="11" width="14.7109375" style="19" customWidth="1"/>
    <col min="12" max="12" width="0.85546875" style="19" customWidth="1"/>
    <col min="13" max="16384" width="10.7109375" style="19"/>
  </cols>
  <sheetData>
    <row r="1" spans="1:11" s="14" customFormat="1" ht="23.25">
      <c r="A1" s="10" t="s">
        <v>73</v>
      </c>
      <c r="B1" s="11"/>
      <c r="C1" s="12"/>
      <c r="D1" s="13"/>
      <c r="E1" s="13"/>
      <c r="F1" s="13"/>
      <c r="G1" s="13"/>
      <c r="H1" s="13"/>
      <c r="I1" s="13"/>
      <c r="J1" s="13"/>
      <c r="K1" s="13"/>
    </row>
    <row r="2" spans="1:11" s="14" customFormat="1" ht="23.25">
      <c r="A2" s="15" t="s">
        <v>0</v>
      </c>
      <c r="B2" s="11"/>
      <c r="C2" s="12"/>
      <c r="D2" s="13"/>
      <c r="E2" s="13"/>
      <c r="F2" s="13"/>
      <c r="G2" s="13"/>
      <c r="H2" s="13"/>
      <c r="I2" s="11"/>
      <c r="J2" s="13"/>
      <c r="K2" s="11"/>
    </row>
    <row r="3" spans="1:11" s="17" customFormat="1" ht="22.5" customHeight="1">
      <c r="A3" s="16" t="s">
        <v>152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3.25">
      <c r="A4" s="12"/>
      <c r="B4" s="13"/>
      <c r="C4" s="12"/>
      <c r="D4" s="13"/>
      <c r="E4" s="13"/>
      <c r="F4" s="13"/>
      <c r="G4" s="13"/>
      <c r="H4" s="13"/>
      <c r="I4" s="13"/>
      <c r="J4" s="13"/>
      <c r="K4" s="18" t="s">
        <v>68</v>
      </c>
    </row>
    <row r="5" spans="1:11" ht="23.25">
      <c r="E5" s="92" t="s">
        <v>1</v>
      </c>
      <c r="F5" s="92"/>
      <c r="G5" s="92"/>
      <c r="I5" s="92" t="s">
        <v>2</v>
      </c>
      <c r="J5" s="92"/>
      <c r="K5" s="92"/>
    </row>
    <row r="6" spans="1:11" ht="23.25">
      <c r="C6" s="22" t="s">
        <v>3</v>
      </c>
      <c r="D6" s="23"/>
      <c r="E6" s="24" t="s">
        <v>153</v>
      </c>
      <c r="F6" s="25"/>
      <c r="G6" s="24" t="s">
        <v>154</v>
      </c>
      <c r="H6" s="26"/>
      <c r="I6" s="24" t="s">
        <v>153</v>
      </c>
      <c r="J6" s="25"/>
      <c r="K6" s="24" t="s">
        <v>154</v>
      </c>
    </row>
    <row r="7" spans="1:11" ht="23.25">
      <c r="C7" s="27"/>
      <c r="D7" s="28"/>
      <c r="E7" s="86" t="s">
        <v>66</v>
      </c>
      <c r="F7" s="29"/>
      <c r="G7" s="30" t="s">
        <v>65</v>
      </c>
      <c r="H7" s="31"/>
      <c r="I7" s="86" t="s">
        <v>66</v>
      </c>
      <c r="J7" s="29"/>
      <c r="K7" s="30" t="s">
        <v>65</v>
      </c>
    </row>
    <row r="8" spans="1:11" ht="23.25">
      <c r="C8" s="27"/>
      <c r="D8" s="28"/>
      <c r="E8" s="29" t="s">
        <v>67</v>
      </c>
      <c r="F8" s="29"/>
      <c r="G8" s="30"/>
      <c r="H8" s="31"/>
      <c r="I8" s="29" t="s">
        <v>67</v>
      </c>
      <c r="J8" s="29"/>
      <c r="K8" s="30"/>
    </row>
    <row r="9" spans="1:11" ht="23.25">
      <c r="A9" s="32" t="s">
        <v>4</v>
      </c>
    </row>
    <row r="10" spans="1:11" ht="23.25">
      <c r="A10" s="32" t="s">
        <v>5</v>
      </c>
      <c r="C10" s="33"/>
    </row>
    <row r="11" spans="1:11" ht="23.25">
      <c r="A11" s="20" t="s">
        <v>6</v>
      </c>
      <c r="C11" s="33"/>
      <c r="E11" s="6">
        <v>149624</v>
      </c>
      <c r="F11" s="6"/>
      <c r="G11" s="6">
        <v>161535</v>
      </c>
      <c r="H11" s="6"/>
      <c r="I11" s="6">
        <v>9785</v>
      </c>
      <c r="J11" s="6"/>
      <c r="K11" s="6">
        <v>47940</v>
      </c>
    </row>
    <row r="12" spans="1:11" ht="23.25">
      <c r="A12" s="20" t="s">
        <v>96</v>
      </c>
      <c r="C12" s="33">
        <v>3</v>
      </c>
      <c r="D12" s="34"/>
      <c r="E12" s="6">
        <v>269</v>
      </c>
      <c r="F12" s="6"/>
      <c r="G12" s="6">
        <v>220</v>
      </c>
      <c r="H12" s="6"/>
      <c r="I12" s="6">
        <v>74224</v>
      </c>
      <c r="J12" s="6"/>
      <c r="K12" s="6">
        <v>62965</v>
      </c>
    </row>
    <row r="13" spans="1:11" ht="23.25">
      <c r="A13" s="35" t="s">
        <v>7</v>
      </c>
      <c r="B13" s="36"/>
      <c r="C13" s="33">
        <v>2</v>
      </c>
      <c r="E13" s="6">
        <v>0</v>
      </c>
      <c r="F13" s="6"/>
      <c r="G13" s="6">
        <v>0</v>
      </c>
      <c r="H13" s="6"/>
      <c r="I13" s="6">
        <v>22399</v>
      </c>
      <c r="J13" s="6"/>
      <c r="K13" s="6">
        <v>16967</v>
      </c>
    </row>
    <row r="14" spans="1:11" ht="23.25">
      <c r="A14" s="35" t="s">
        <v>106</v>
      </c>
      <c r="B14" s="36"/>
      <c r="C14" s="33"/>
      <c r="E14" s="6">
        <v>696</v>
      </c>
      <c r="F14" s="6"/>
      <c r="G14" s="6">
        <v>677</v>
      </c>
      <c r="H14" s="6"/>
      <c r="I14" s="6">
        <v>0</v>
      </c>
      <c r="J14" s="6"/>
      <c r="K14" s="6">
        <v>0</v>
      </c>
    </row>
    <row r="15" spans="1:11" ht="23.25">
      <c r="A15" s="37" t="s">
        <v>74</v>
      </c>
      <c r="B15" s="36"/>
      <c r="C15" s="33">
        <v>4</v>
      </c>
      <c r="E15" s="6">
        <v>1664608</v>
      </c>
      <c r="F15" s="6"/>
      <c r="G15" s="6">
        <v>1593425</v>
      </c>
      <c r="H15" s="6"/>
      <c r="I15" s="6">
        <v>3783</v>
      </c>
      <c r="J15" s="6"/>
      <c r="K15" s="6">
        <v>3783</v>
      </c>
    </row>
    <row r="16" spans="1:11" ht="23.25">
      <c r="A16" s="37" t="s">
        <v>105</v>
      </c>
      <c r="B16" s="36"/>
      <c r="C16" s="33"/>
      <c r="E16" s="6">
        <v>169</v>
      </c>
      <c r="F16" s="6"/>
      <c r="G16" s="6">
        <v>3028</v>
      </c>
      <c r="H16" s="6"/>
      <c r="I16" s="6">
        <v>169</v>
      </c>
      <c r="J16" s="6"/>
      <c r="K16" s="6">
        <v>3027</v>
      </c>
    </row>
    <row r="17" spans="1:11" ht="23.25">
      <c r="A17" s="20" t="s">
        <v>8</v>
      </c>
      <c r="C17" s="33">
        <v>5</v>
      </c>
      <c r="E17" s="6">
        <v>250906</v>
      </c>
      <c r="F17" s="6"/>
      <c r="G17" s="6">
        <v>184759</v>
      </c>
      <c r="H17" s="6"/>
      <c r="I17" s="6">
        <v>27845</v>
      </c>
      <c r="J17" s="6"/>
      <c r="K17" s="6">
        <v>9638</v>
      </c>
    </row>
    <row r="18" spans="1:11" ht="23.25">
      <c r="A18" s="32" t="s">
        <v>9</v>
      </c>
      <c r="C18" s="33"/>
      <c r="E18" s="38">
        <f>SUM(E11:E17)</f>
        <v>2066272</v>
      </c>
      <c r="F18" s="6"/>
      <c r="G18" s="38">
        <f>SUM(G11:G17)</f>
        <v>1943644</v>
      </c>
      <c r="H18" s="6"/>
      <c r="I18" s="38">
        <f>SUM(I11:I17)</f>
        <v>138205</v>
      </c>
      <c r="J18" s="6"/>
      <c r="K18" s="38">
        <f>SUM(K11:K17)</f>
        <v>144320</v>
      </c>
    </row>
    <row r="19" spans="1:11" ht="23.25">
      <c r="A19" s="32" t="s">
        <v>10</v>
      </c>
      <c r="C19" s="33"/>
      <c r="E19" s="6"/>
      <c r="F19" s="6"/>
      <c r="G19" s="6"/>
      <c r="H19" s="6"/>
      <c r="I19" s="6"/>
      <c r="J19" s="6"/>
      <c r="K19" s="6"/>
    </row>
    <row r="20" spans="1:11" ht="23.25">
      <c r="A20" s="20" t="s">
        <v>11</v>
      </c>
      <c r="C20" s="33">
        <v>6</v>
      </c>
      <c r="E20" s="6">
        <v>191</v>
      </c>
      <c r="F20" s="6"/>
      <c r="G20" s="6">
        <v>191</v>
      </c>
      <c r="H20" s="6"/>
      <c r="I20" s="6">
        <v>191</v>
      </c>
      <c r="J20" s="6"/>
      <c r="K20" s="6">
        <v>191</v>
      </c>
    </row>
    <row r="21" spans="1:11" ht="23.25">
      <c r="A21" s="20" t="s">
        <v>12</v>
      </c>
      <c r="C21" s="33"/>
      <c r="E21" s="6">
        <v>0</v>
      </c>
      <c r="F21" s="6"/>
      <c r="G21" s="6">
        <v>0</v>
      </c>
      <c r="H21" s="6"/>
      <c r="I21" s="6">
        <v>50250</v>
      </c>
      <c r="J21" s="6"/>
      <c r="K21" s="6">
        <v>50250</v>
      </c>
    </row>
    <row r="22" spans="1:11" ht="23.25">
      <c r="A22" s="35" t="s">
        <v>90</v>
      </c>
      <c r="B22" s="36"/>
      <c r="C22" s="33">
        <v>2</v>
      </c>
      <c r="E22" s="6">
        <v>0</v>
      </c>
      <c r="F22" s="6"/>
      <c r="G22" s="6">
        <v>0</v>
      </c>
      <c r="H22" s="6"/>
      <c r="I22" s="6">
        <v>641500</v>
      </c>
      <c r="J22" s="6"/>
      <c r="K22" s="6">
        <v>641500</v>
      </c>
    </row>
    <row r="23" spans="1:11" ht="23.25">
      <c r="A23" s="37" t="s">
        <v>94</v>
      </c>
      <c r="B23" s="36"/>
      <c r="C23" s="33"/>
      <c r="E23" s="6">
        <v>9276</v>
      </c>
      <c r="F23" s="6"/>
      <c r="G23" s="6">
        <v>9139</v>
      </c>
      <c r="H23" s="6"/>
      <c r="I23" s="6">
        <v>5424</v>
      </c>
      <c r="J23" s="6"/>
      <c r="K23" s="6">
        <v>4956</v>
      </c>
    </row>
    <row r="24" spans="1:11" ht="23.25">
      <c r="A24" s="37" t="s">
        <v>95</v>
      </c>
      <c r="B24" s="36"/>
      <c r="C24" s="33"/>
      <c r="E24" s="6">
        <v>12366</v>
      </c>
      <c r="F24" s="6"/>
      <c r="G24" s="6">
        <v>15315</v>
      </c>
      <c r="H24" s="6"/>
      <c r="I24" s="6">
        <v>6411</v>
      </c>
      <c r="J24" s="6"/>
      <c r="K24" s="6">
        <v>8367</v>
      </c>
    </row>
    <row r="25" spans="1:11" ht="23.25">
      <c r="A25" s="35" t="s">
        <v>75</v>
      </c>
      <c r="B25" s="36"/>
      <c r="C25" s="33"/>
      <c r="E25" s="6">
        <v>5018</v>
      </c>
      <c r="F25" s="6"/>
      <c r="G25" s="6">
        <v>4987</v>
      </c>
      <c r="H25" s="6"/>
      <c r="I25" s="6">
        <v>5018</v>
      </c>
      <c r="J25" s="6"/>
      <c r="K25" s="6">
        <v>4987</v>
      </c>
    </row>
    <row r="26" spans="1:11" ht="23.25">
      <c r="A26" s="35" t="s">
        <v>76</v>
      </c>
      <c r="B26" s="36"/>
      <c r="C26" s="33"/>
      <c r="E26" s="6">
        <v>30641</v>
      </c>
      <c r="F26" s="6"/>
      <c r="G26" s="6">
        <v>26878</v>
      </c>
      <c r="H26" s="6"/>
      <c r="I26" s="6">
        <v>2043</v>
      </c>
      <c r="J26" s="6"/>
      <c r="K26" s="6">
        <v>2366</v>
      </c>
    </row>
    <row r="27" spans="1:11" ht="23.25">
      <c r="A27" s="20" t="s">
        <v>116</v>
      </c>
      <c r="B27" s="36"/>
      <c r="C27" s="33"/>
      <c r="E27" s="39">
        <v>1257</v>
      </c>
      <c r="F27" s="6"/>
      <c r="G27" s="39">
        <v>1257</v>
      </c>
      <c r="H27" s="6"/>
      <c r="I27" s="39">
        <v>1199</v>
      </c>
      <c r="J27" s="6"/>
      <c r="K27" s="39">
        <v>1199</v>
      </c>
    </row>
    <row r="28" spans="1:11" ht="23.25">
      <c r="A28" s="32" t="s">
        <v>13</v>
      </c>
      <c r="C28" s="33"/>
      <c r="E28" s="6">
        <f>SUM(E20:E27)</f>
        <v>58749</v>
      </c>
      <c r="F28" s="6"/>
      <c r="G28" s="6">
        <f>SUM(G20:G27)</f>
        <v>57767</v>
      </c>
      <c r="H28" s="6"/>
      <c r="I28" s="6">
        <f>SUM(I20:I27)</f>
        <v>712036</v>
      </c>
      <c r="J28" s="6"/>
      <c r="K28" s="6">
        <f>SUM(K20:K27)</f>
        <v>713816</v>
      </c>
    </row>
    <row r="29" spans="1:11" thickBot="1">
      <c r="A29" s="32" t="s">
        <v>14</v>
      </c>
      <c r="E29" s="40">
        <f>SUM(E18,E28)</f>
        <v>2125021</v>
      </c>
      <c r="F29" s="6"/>
      <c r="G29" s="40">
        <f>SUM(G18,G28)</f>
        <v>2001411</v>
      </c>
      <c r="H29" s="6"/>
      <c r="I29" s="40">
        <f>SUM(I18,I28)</f>
        <v>850241</v>
      </c>
      <c r="J29" s="3"/>
      <c r="K29" s="40">
        <f>SUM(K18,K28)</f>
        <v>858136</v>
      </c>
    </row>
    <row r="30" spans="1:11" thickTop="1"/>
    <row r="31" spans="1:11" ht="23.25">
      <c r="A31" s="20" t="s">
        <v>15</v>
      </c>
    </row>
    <row r="32" spans="1:11" s="14" customFormat="1" ht="23.25">
      <c r="A32" s="41" t="s">
        <v>73</v>
      </c>
      <c r="B32" s="11"/>
      <c r="C32" s="12"/>
      <c r="D32" s="13"/>
      <c r="E32" s="13"/>
      <c r="F32" s="13"/>
      <c r="G32" s="13"/>
      <c r="H32" s="13"/>
      <c r="I32" s="13"/>
      <c r="J32" s="13"/>
      <c r="K32" s="13"/>
    </row>
    <row r="33" spans="1:11" s="14" customFormat="1" ht="23.25">
      <c r="A33" s="42" t="s">
        <v>16</v>
      </c>
      <c r="B33" s="11"/>
      <c r="C33" s="12"/>
      <c r="D33" s="13"/>
      <c r="E33" s="13"/>
      <c r="F33" s="13"/>
      <c r="G33" s="13"/>
      <c r="H33" s="13"/>
      <c r="I33" s="11"/>
      <c r="J33" s="13"/>
      <c r="K33" s="11"/>
    </row>
    <row r="34" spans="1:11" s="17" customFormat="1" ht="22.5" customHeight="1">
      <c r="A34" s="16" t="s">
        <v>152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23.25">
      <c r="A35" s="12"/>
      <c r="B35" s="13"/>
      <c r="C35" s="12"/>
      <c r="D35" s="13"/>
      <c r="E35" s="13"/>
      <c r="F35" s="13"/>
      <c r="G35" s="13"/>
      <c r="H35" s="13"/>
      <c r="I35" s="13"/>
      <c r="J35" s="13"/>
      <c r="K35" s="18" t="s">
        <v>68</v>
      </c>
    </row>
    <row r="36" spans="1:11" ht="23.25">
      <c r="E36" s="92" t="s">
        <v>1</v>
      </c>
      <c r="F36" s="92"/>
      <c r="G36" s="92"/>
      <c r="I36" s="92" t="s">
        <v>2</v>
      </c>
      <c r="J36" s="92"/>
      <c r="K36" s="92"/>
    </row>
    <row r="37" spans="1:11" ht="23.25">
      <c r="C37" s="22" t="s">
        <v>3</v>
      </c>
      <c r="D37" s="23"/>
      <c r="E37" s="24" t="s">
        <v>153</v>
      </c>
      <c r="F37" s="25"/>
      <c r="G37" s="24" t="s">
        <v>154</v>
      </c>
      <c r="H37" s="26"/>
      <c r="I37" s="24" t="s">
        <v>153</v>
      </c>
      <c r="J37" s="25"/>
      <c r="K37" s="24" t="s">
        <v>154</v>
      </c>
    </row>
    <row r="38" spans="1:11" ht="23.25">
      <c r="C38" s="27"/>
      <c r="D38" s="28"/>
      <c r="E38" s="86" t="s">
        <v>66</v>
      </c>
      <c r="F38" s="29"/>
      <c r="G38" s="30" t="s">
        <v>65</v>
      </c>
      <c r="H38" s="31"/>
      <c r="I38" s="86" t="s">
        <v>66</v>
      </c>
      <c r="J38" s="29"/>
      <c r="K38" s="30" t="s">
        <v>65</v>
      </c>
    </row>
    <row r="39" spans="1:11" ht="23.25">
      <c r="C39" s="27"/>
      <c r="D39" s="28"/>
      <c r="E39" s="29" t="s">
        <v>67</v>
      </c>
      <c r="F39" s="29"/>
      <c r="G39" s="30"/>
      <c r="H39" s="31"/>
      <c r="I39" s="29" t="s">
        <v>67</v>
      </c>
      <c r="J39" s="29"/>
      <c r="K39" s="30"/>
    </row>
    <row r="40" spans="1:11" ht="23.25">
      <c r="A40" s="32" t="s">
        <v>17</v>
      </c>
    </row>
    <row r="41" spans="1:11" ht="23.25">
      <c r="A41" s="32" t="s">
        <v>18</v>
      </c>
    </row>
    <row r="42" spans="1:11" ht="23.25">
      <c r="A42" s="37" t="s">
        <v>111</v>
      </c>
      <c r="B42" s="36"/>
      <c r="C42" s="33">
        <v>7</v>
      </c>
      <c r="E42" s="44">
        <v>14303</v>
      </c>
      <c r="F42" s="44"/>
      <c r="G42" s="44">
        <v>14098</v>
      </c>
      <c r="H42" s="44"/>
      <c r="I42" s="44">
        <v>14303</v>
      </c>
      <c r="J42" s="44"/>
      <c r="K42" s="44">
        <v>14098</v>
      </c>
    </row>
    <row r="43" spans="1:11" ht="23.25">
      <c r="A43" s="37" t="s">
        <v>60</v>
      </c>
      <c r="B43" s="36"/>
      <c r="C43" s="33">
        <v>8</v>
      </c>
      <c r="E43" s="44">
        <v>88554</v>
      </c>
      <c r="F43" s="44"/>
      <c r="G43" s="44">
        <v>47421</v>
      </c>
      <c r="H43" s="44"/>
      <c r="I43" s="44">
        <v>4528</v>
      </c>
      <c r="J43" s="44"/>
      <c r="K43" s="44">
        <v>9628</v>
      </c>
    </row>
    <row r="44" spans="1:11" ht="23.25">
      <c r="A44" s="37" t="s">
        <v>138</v>
      </c>
      <c r="B44" s="36"/>
      <c r="C44" s="19"/>
      <c r="F44" s="44"/>
      <c r="G44" s="44"/>
      <c r="H44" s="44"/>
      <c r="J44" s="44"/>
      <c r="K44" s="44"/>
    </row>
    <row r="45" spans="1:11" ht="23.25">
      <c r="A45" s="35" t="s">
        <v>139</v>
      </c>
      <c r="B45" s="36"/>
      <c r="C45" s="33">
        <v>9</v>
      </c>
      <c r="E45" s="44">
        <v>0</v>
      </c>
      <c r="F45" s="44"/>
      <c r="G45" s="44">
        <v>99818</v>
      </c>
      <c r="H45" s="44"/>
      <c r="I45" s="44">
        <v>0</v>
      </c>
      <c r="J45" s="44"/>
      <c r="K45" s="44">
        <v>0</v>
      </c>
    </row>
    <row r="46" spans="1:11" ht="23.25">
      <c r="A46" s="37" t="s">
        <v>63</v>
      </c>
      <c r="B46" s="36"/>
      <c r="C46" s="33"/>
      <c r="F46" s="44"/>
      <c r="G46" s="44"/>
      <c r="H46" s="44"/>
      <c r="J46" s="44"/>
      <c r="K46" s="44"/>
    </row>
    <row r="47" spans="1:11" ht="23.25">
      <c r="A47" s="35" t="s">
        <v>19</v>
      </c>
      <c r="B47" s="36"/>
      <c r="C47" s="33"/>
      <c r="E47" s="44">
        <v>7023</v>
      </c>
      <c r="F47" s="44"/>
      <c r="G47" s="44">
        <v>7219</v>
      </c>
      <c r="H47" s="44"/>
      <c r="I47" s="44">
        <v>2995</v>
      </c>
      <c r="J47" s="44"/>
      <c r="K47" s="44">
        <v>3231</v>
      </c>
    </row>
    <row r="48" spans="1:11" ht="23.25">
      <c r="A48" s="35" t="s">
        <v>101</v>
      </c>
      <c r="B48" s="36"/>
      <c r="C48" s="33">
        <v>10</v>
      </c>
      <c r="E48" s="44">
        <v>415083</v>
      </c>
      <c r="F48" s="44"/>
      <c r="G48" s="44">
        <v>358526</v>
      </c>
      <c r="H48" s="44"/>
      <c r="I48" s="44">
        <v>7596</v>
      </c>
      <c r="J48" s="44"/>
      <c r="K48" s="44">
        <v>7238</v>
      </c>
    </row>
    <row r="49" spans="1:11" ht="23.25">
      <c r="A49" s="35" t="s">
        <v>100</v>
      </c>
      <c r="B49" s="36"/>
      <c r="C49" s="33"/>
      <c r="E49" s="44">
        <v>0</v>
      </c>
      <c r="F49" s="44"/>
      <c r="G49" s="44">
        <v>1384</v>
      </c>
      <c r="H49" s="44"/>
      <c r="I49" s="44">
        <v>0</v>
      </c>
      <c r="J49" s="44"/>
      <c r="K49" s="44">
        <v>1384</v>
      </c>
    </row>
    <row r="50" spans="1:11" ht="23.25">
      <c r="A50" s="35" t="s">
        <v>77</v>
      </c>
      <c r="B50" s="36"/>
      <c r="C50" s="33"/>
      <c r="E50" s="44">
        <v>4129</v>
      </c>
      <c r="F50" s="44"/>
      <c r="G50" s="44">
        <v>6235</v>
      </c>
      <c r="H50" s="44"/>
      <c r="I50" s="44">
        <v>4129</v>
      </c>
      <c r="J50" s="44"/>
      <c r="K50" s="44">
        <v>6235</v>
      </c>
    </row>
    <row r="51" spans="1:11" ht="23.25">
      <c r="A51" s="20" t="s">
        <v>160</v>
      </c>
      <c r="B51" s="36"/>
      <c r="C51" s="33"/>
      <c r="E51" s="44">
        <v>14673</v>
      </c>
      <c r="F51" s="44"/>
      <c r="G51" s="44">
        <v>0</v>
      </c>
      <c r="H51" s="44"/>
      <c r="I51" s="44">
        <v>14673</v>
      </c>
      <c r="J51" s="44"/>
      <c r="K51" s="44">
        <v>0</v>
      </c>
    </row>
    <row r="52" spans="1:11" ht="23.25">
      <c r="A52" s="20" t="s">
        <v>20</v>
      </c>
      <c r="C52" s="33"/>
      <c r="E52" s="44">
        <v>1876</v>
      </c>
      <c r="F52" s="44"/>
      <c r="G52" s="44">
        <v>3196</v>
      </c>
      <c r="H52" s="44"/>
      <c r="I52" s="44">
        <v>1108</v>
      </c>
      <c r="J52" s="44"/>
      <c r="K52" s="44">
        <v>548</v>
      </c>
    </row>
    <row r="53" spans="1:11" ht="23.25">
      <c r="A53" s="32" t="s">
        <v>21</v>
      </c>
      <c r="C53" s="33"/>
      <c r="E53" s="45">
        <f>SUM(E42:E52)</f>
        <v>545641</v>
      </c>
      <c r="F53" s="8"/>
      <c r="G53" s="45">
        <f>SUM(G42:G52)</f>
        <v>537897</v>
      </c>
      <c r="H53" s="44"/>
      <c r="I53" s="45">
        <f>SUM(I42:I52)</f>
        <v>49332</v>
      </c>
      <c r="J53" s="8"/>
      <c r="K53" s="45">
        <f>SUM(K42:K52)</f>
        <v>42362</v>
      </c>
    </row>
    <row r="54" spans="1:11" ht="23.25">
      <c r="A54" s="32" t="s">
        <v>22</v>
      </c>
      <c r="C54" s="33"/>
      <c r="E54" s="8"/>
      <c r="F54" s="8"/>
      <c r="G54" s="8"/>
      <c r="H54" s="44"/>
      <c r="I54" s="8"/>
      <c r="J54" s="8"/>
      <c r="K54" s="8"/>
    </row>
    <row r="55" spans="1:11" ht="23.25">
      <c r="A55" s="20" t="s">
        <v>97</v>
      </c>
      <c r="C55" s="19"/>
      <c r="E55" s="8"/>
      <c r="F55" s="8"/>
      <c r="G55" s="8"/>
      <c r="H55" s="44"/>
      <c r="I55" s="8"/>
      <c r="J55" s="8"/>
      <c r="K55" s="8"/>
    </row>
    <row r="56" spans="1:11" ht="23.25">
      <c r="A56" s="20" t="s">
        <v>23</v>
      </c>
      <c r="C56" s="33">
        <v>9</v>
      </c>
      <c r="E56" s="8">
        <v>886697</v>
      </c>
      <c r="F56" s="8"/>
      <c r="G56" s="8">
        <v>738877</v>
      </c>
      <c r="H56" s="44"/>
      <c r="I56" s="8">
        <v>0</v>
      </c>
      <c r="J56" s="8"/>
      <c r="K56" s="8">
        <v>0</v>
      </c>
    </row>
    <row r="57" spans="1:11" ht="23.25">
      <c r="A57" s="20" t="s">
        <v>64</v>
      </c>
      <c r="C57" s="33"/>
      <c r="E57" s="8"/>
      <c r="F57" s="8"/>
      <c r="G57" s="8"/>
      <c r="H57" s="44"/>
      <c r="I57" s="8"/>
      <c r="J57" s="8"/>
      <c r="K57" s="8"/>
    </row>
    <row r="58" spans="1:11" ht="23.25">
      <c r="A58" s="20" t="s">
        <v>23</v>
      </c>
      <c r="C58" s="33"/>
      <c r="E58" s="8">
        <v>4088</v>
      </c>
      <c r="F58" s="8"/>
      <c r="G58" s="8">
        <v>6240</v>
      </c>
      <c r="H58" s="44"/>
      <c r="I58" s="8">
        <v>2012</v>
      </c>
      <c r="J58" s="8"/>
      <c r="K58" s="8">
        <v>3143</v>
      </c>
    </row>
    <row r="59" spans="1:11" ht="23.25">
      <c r="A59" s="20" t="s">
        <v>24</v>
      </c>
      <c r="C59" s="33"/>
      <c r="E59" s="8">
        <v>1302</v>
      </c>
      <c r="F59" s="8"/>
      <c r="G59" s="8">
        <v>1138</v>
      </c>
      <c r="H59" s="44"/>
      <c r="I59" s="8">
        <v>1302</v>
      </c>
      <c r="J59" s="8"/>
      <c r="K59" s="8">
        <v>1138</v>
      </c>
    </row>
    <row r="60" spans="1:11" ht="23.25">
      <c r="A60" s="20" t="s">
        <v>117</v>
      </c>
      <c r="C60" s="33"/>
      <c r="E60" s="8">
        <v>3049</v>
      </c>
      <c r="F60" s="8"/>
      <c r="G60" s="8">
        <v>3009</v>
      </c>
      <c r="H60" s="44"/>
      <c r="I60" s="8">
        <v>3049</v>
      </c>
      <c r="J60" s="8"/>
      <c r="K60" s="8">
        <v>3009</v>
      </c>
    </row>
    <row r="61" spans="1:11" ht="23.25">
      <c r="A61" s="20" t="s">
        <v>155</v>
      </c>
      <c r="C61" s="33"/>
      <c r="E61" s="46">
        <v>6501</v>
      </c>
      <c r="F61" s="8"/>
      <c r="G61" s="46">
        <v>20894</v>
      </c>
      <c r="H61" s="44"/>
      <c r="I61" s="46">
        <v>0</v>
      </c>
      <c r="J61" s="8"/>
      <c r="K61" s="46">
        <v>15368</v>
      </c>
    </row>
    <row r="62" spans="1:11" ht="23.25">
      <c r="A62" s="32" t="s">
        <v>25</v>
      </c>
      <c r="C62" s="33"/>
      <c r="E62" s="8">
        <f>SUM(E56:E61)</f>
        <v>901637</v>
      </c>
      <c r="F62" s="8"/>
      <c r="G62" s="8">
        <f>SUM(G56:G61)</f>
        <v>770158</v>
      </c>
      <c r="H62" s="44"/>
      <c r="I62" s="8">
        <f>SUM(I56:I61)</f>
        <v>6363</v>
      </c>
      <c r="J62" s="8"/>
      <c r="K62" s="8">
        <f>SUM(K56:K61)</f>
        <v>22658</v>
      </c>
    </row>
    <row r="63" spans="1:11" ht="23.25">
      <c r="A63" s="32" t="s">
        <v>26</v>
      </c>
      <c r="E63" s="45">
        <f>SUM(E53,E62)</f>
        <v>1447278</v>
      </c>
      <c r="F63" s="8"/>
      <c r="G63" s="45">
        <f>SUM(G53,G62)</f>
        <v>1308055</v>
      </c>
      <c r="H63" s="44"/>
      <c r="I63" s="45">
        <f>SUM(I53,I62)</f>
        <v>55695</v>
      </c>
      <c r="J63" s="8"/>
      <c r="K63" s="45">
        <f>SUM(K53,K62)</f>
        <v>65020</v>
      </c>
    </row>
    <row r="64" spans="1:11" ht="23.25">
      <c r="E64" s="47"/>
      <c r="F64" s="47"/>
      <c r="G64" s="47"/>
      <c r="I64" s="47"/>
      <c r="J64" s="47"/>
      <c r="K64" s="47"/>
    </row>
    <row r="65" spans="1:12" ht="23.25">
      <c r="A65" s="20" t="s">
        <v>15</v>
      </c>
      <c r="E65" s="47"/>
      <c r="F65" s="47"/>
      <c r="G65" s="47"/>
      <c r="I65" s="47"/>
      <c r="J65" s="47"/>
      <c r="K65" s="47"/>
    </row>
    <row r="66" spans="1:12" s="14" customFormat="1" ht="23.25">
      <c r="A66" s="41" t="s">
        <v>73</v>
      </c>
      <c r="B66" s="11"/>
      <c r="C66" s="12"/>
      <c r="D66" s="13"/>
      <c r="E66" s="13"/>
      <c r="F66" s="13"/>
      <c r="G66" s="13"/>
      <c r="H66" s="13"/>
      <c r="I66" s="13"/>
      <c r="J66" s="13"/>
      <c r="K66" s="13"/>
    </row>
    <row r="67" spans="1:12" s="14" customFormat="1" ht="23.25">
      <c r="A67" s="10" t="s">
        <v>16</v>
      </c>
      <c r="B67" s="11"/>
      <c r="C67" s="12"/>
      <c r="D67" s="13"/>
      <c r="E67" s="13"/>
      <c r="F67" s="13"/>
      <c r="G67" s="13"/>
      <c r="H67" s="13"/>
      <c r="I67" s="11"/>
      <c r="J67" s="13"/>
      <c r="K67" s="11"/>
    </row>
    <row r="68" spans="1:12" s="17" customFormat="1" ht="22.5" customHeight="1">
      <c r="A68" s="16" t="s">
        <v>152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2" ht="23.25">
      <c r="A69" s="12"/>
      <c r="B69" s="13"/>
      <c r="C69" s="12"/>
      <c r="D69" s="13"/>
      <c r="E69" s="13"/>
      <c r="F69" s="13"/>
      <c r="G69" s="13"/>
      <c r="H69" s="13"/>
      <c r="I69" s="13"/>
      <c r="J69" s="13"/>
      <c r="K69" s="18" t="s">
        <v>68</v>
      </c>
    </row>
    <row r="70" spans="1:12" ht="23.25">
      <c r="E70" s="92" t="s">
        <v>1</v>
      </c>
      <c r="F70" s="92"/>
      <c r="G70" s="92"/>
      <c r="I70" s="92" t="s">
        <v>2</v>
      </c>
      <c r="J70" s="92"/>
      <c r="K70" s="92"/>
    </row>
    <row r="71" spans="1:12" ht="23.25">
      <c r="C71" s="27"/>
      <c r="D71" s="23"/>
      <c r="E71" s="24" t="s">
        <v>153</v>
      </c>
      <c r="F71" s="25"/>
      <c r="G71" s="24" t="s">
        <v>154</v>
      </c>
      <c r="H71" s="26"/>
      <c r="I71" s="24" t="s">
        <v>153</v>
      </c>
      <c r="J71" s="25"/>
      <c r="K71" s="24" t="s">
        <v>154</v>
      </c>
    </row>
    <row r="72" spans="1:12" ht="23.25">
      <c r="C72" s="27"/>
      <c r="D72" s="28"/>
      <c r="E72" s="86" t="s">
        <v>66</v>
      </c>
      <c r="F72" s="29"/>
      <c r="G72" s="30" t="s">
        <v>65</v>
      </c>
      <c r="H72" s="31"/>
      <c r="I72" s="86" t="s">
        <v>66</v>
      </c>
      <c r="J72" s="29"/>
      <c r="K72" s="30" t="s">
        <v>65</v>
      </c>
    </row>
    <row r="73" spans="1:12" ht="23.25">
      <c r="C73" s="27"/>
      <c r="D73" s="28"/>
      <c r="E73" s="29" t="s">
        <v>67</v>
      </c>
      <c r="F73" s="29"/>
      <c r="G73" s="30"/>
      <c r="H73" s="31"/>
      <c r="I73" s="29" t="s">
        <v>67</v>
      </c>
      <c r="J73" s="29"/>
      <c r="K73" s="30"/>
    </row>
    <row r="74" spans="1:12" ht="23.25">
      <c r="A74" s="32" t="s">
        <v>119</v>
      </c>
    </row>
    <row r="75" spans="1:12" ht="23.25">
      <c r="A75" s="32" t="s">
        <v>27</v>
      </c>
      <c r="E75" s="23"/>
      <c r="F75" s="23"/>
      <c r="G75" s="23"/>
      <c r="I75" s="23"/>
      <c r="J75" s="23"/>
      <c r="K75" s="23"/>
    </row>
    <row r="76" spans="1:12" ht="23.25">
      <c r="A76" s="20" t="s">
        <v>28</v>
      </c>
      <c r="E76" s="23"/>
      <c r="F76" s="23"/>
      <c r="G76" s="23"/>
      <c r="I76" s="23"/>
      <c r="J76" s="23"/>
      <c r="K76" s="23"/>
    </row>
    <row r="77" spans="1:12" ht="23.25">
      <c r="A77" s="35" t="s">
        <v>29</v>
      </c>
      <c r="B77" s="36"/>
      <c r="C77" s="33"/>
      <c r="E77" s="23"/>
      <c r="F77" s="23"/>
      <c r="G77" s="23"/>
      <c r="I77" s="23"/>
      <c r="J77" s="23"/>
      <c r="K77" s="23"/>
    </row>
    <row r="78" spans="1:12" thickBot="1">
      <c r="A78" s="35" t="s">
        <v>78</v>
      </c>
      <c r="B78" s="14"/>
      <c r="C78" s="33"/>
      <c r="E78" s="5">
        <v>673149</v>
      </c>
      <c r="F78" s="3"/>
      <c r="G78" s="5">
        <v>673149</v>
      </c>
      <c r="H78" s="48"/>
      <c r="I78" s="5">
        <v>673149</v>
      </c>
      <c r="J78" s="3"/>
      <c r="K78" s="5">
        <v>673149</v>
      </c>
      <c r="L78" s="49"/>
    </row>
    <row r="79" spans="1:12" thickTop="1">
      <c r="A79" s="35" t="s">
        <v>30</v>
      </c>
      <c r="B79" s="36"/>
      <c r="C79" s="33"/>
      <c r="E79" s="6"/>
      <c r="F79" s="6"/>
      <c r="G79" s="6"/>
      <c r="H79" s="4"/>
      <c r="I79" s="6"/>
      <c r="J79" s="6"/>
      <c r="K79" s="6"/>
    </row>
    <row r="80" spans="1:12" ht="23.25">
      <c r="A80" s="35" t="s">
        <v>145</v>
      </c>
      <c r="B80" s="36"/>
      <c r="E80" s="3">
        <f>CE!E20</f>
        <v>641469</v>
      </c>
      <c r="F80" s="3"/>
      <c r="G80" s="3">
        <f>CE!E16</f>
        <v>641469</v>
      </c>
      <c r="H80" s="48"/>
      <c r="I80" s="3">
        <f>CE!E37</f>
        <v>641469</v>
      </c>
      <c r="J80" s="3"/>
      <c r="K80" s="3">
        <f>CE!E33</f>
        <v>641469</v>
      </c>
    </row>
    <row r="81" spans="1:11" ht="23.25">
      <c r="A81" s="20" t="s">
        <v>31</v>
      </c>
      <c r="C81" s="9"/>
      <c r="E81" s="4">
        <f>CE!G20</f>
        <v>263629</v>
      </c>
      <c r="F81" s="6"/>
      <c r="G81" s="4">
        <f>CE!G16</f>
        <v>263629</v>
      </c>
      <c r="H81" s="4"/>
      <c r="I81" s="4">
        <f>CE!G37</f>
        <v>263629</v>
      </c>
      <c r="J81" s="6"/>
      <c r="K81" s="4">
        <f>CE!G33</f>
        <v>263629</v>
      </c>
    </row>
    <row r="82" spans="1:11" ht="23.25">
      <c r="A82" s="35" t="s">
        <v>88</v>
      </c>
      <c r="B82" s="14"/>
      <c r="C82" s="33"/>
      <c r="E82" s="39">
        <f>CE!I20</f>
        <v>-227355</v>
      </c>
      <c r="F82" s="6"/>
      <c r="G82" s="39">
        <f>CE!I16</f>
        <v>-211742</v>
      </c>
      <c r="H82" s="4"/>
      <c r="I82" s="39">
        <f>CE!I37</f>
        <v>-110552</v>
      </c>
      <c r="J82" s="6"/>
      <c r="K82" s="39">
        <f>CE!I33</f>
        <v>-111982</v>
      </c>
    </row>
    <row r="83" spans="1:11" ht="23.25" customHeight="1">
      <c r="A83" s="35" t="s">
        <v>59</v>
      </c>
      <c r="B83" s="14"/>
      <c r="E83" s="38">
        <f>SUM(E80:E82)</f>
        <v>677743</v>
      </c>
      <c r="F83" s="6"/>
      <c r="G83" s="38">
        <f>SUM(G80:G82)</f>
        <v>693356</v>
      </c>
      <c r="H83" s="4"/>
      <c r="I83" s="38">
        <f>SUM(I80:I82)</f>
        <v>794546</v>
      </c>
      <c r="J83" s="6"/>
      <c r="K83" s="38">
        <f>SUM(K80:K82)</f>
        <v>793116</v>
      </c>
    </row>
    <row r="84" spans="1:11" ht="23.25" customHeight="1">
      <c r="A84" s="42" t="s">
        <v>32</v>
      </c>
      <c r="B84" s="14"/>
      <c r="E84" s="39">
        <f>SUM(E83:E83)</f>
        <v>677743</v>
      </c>
      <c r="F84" s="6"/>
      <c r="G84" s="39">
        <f>SUM(G83:G83)</f>
        <v>693356</v>
      </c>
      <c r="H84" s="4"/>
      <c r="I84" s="39">
        <f>SUM(I83:I83)</f>
        <v>794546</v>
      </c>
      <c r="J84" s="6"/>
      <c r="K84" s="39">
        <f>SUM(K83:K83)</f>
        <v>793116</v>
      </c>
    </row>
    <row r="85" spans="1:11" ht="23.25" customHeight="1" thickBot="1">
      <c r="A85" s="32" t="s">
        <v>33</v>
      </c>
      <c r="E85" s="5">
        <f>E84+E63</f>
        <v>2125021</v>
      </c>
      <c r="F85" s="6"/>
      <c r="G85" s="5">
        <f>G84+G63</f>
        <v>2001411</v>
      </c>
      <c r="H85" s="4"/>
      <c r="I85" s="5">
        <f>I84+I63</f>
        <v>850241</v>
      </c>
      <c r="J85" s="6"/>
      <c r="K85" s="5">
        <f>K84+K63</f>
        <v>858136</v>
      </c>
    </row>
    <row r="86" spans="1:11" ht="23.25" customHeight="1" thickTop="1">
      <c r="C86" s="51"/>
      <c r="E86" s="6"/>
      <c r="F86" s="4"/>
      <c r="G86" s="6"/>
      <c r="H86" s="4"/>
      <c r="I86" s="6"/>
      <c r="J86" s="4"/>
      <c r="K86" s="6"/>
    </row>
    <row r="87" spans="1:11" ht="23.25" customHeight="1">
      <c r="A87" s="20" t="s">
        <v>15</v>
      </c>
      <c r="C87" s="51"/>
    </row>
    <row r="88" spans="1:11" ht="23.25" customHeight="1">
      <c r="C88" s="51"/>
    </row>
    <row r="89" spans="1:11" ht="23.25" customHeight="1">
      <c r="A89" s="52"/>
      <c r="B89" s="49"/>
      <c r="C89" s="51"/>
    </row>
    <row r="90" spans="1:11" ht="23.25" customHeight="1">
      <c r="A90" s="50"/>
      <c r="B90" s="49"/>
      <c r="C90" s="51"/>
    </row>
    <row r="91" spans="1:11" ht="23.25" customHeight="1">
      <c r="B91" s="53" t="s">
        <v>34</v>
      </c>
    </row>
    <row r="92" spans="1:11" ht="23.25" customHeight="1">
      <c r="A92" s="52"/>
      <c r="B92" s="49"/>
      <c r="C92" s="51"/>
    </row>
    <row r="93" spans="1:11" ht="23.25"/>
    <row r="94" spans="1:11" ht="23.25"/>
    <row r="95" spans="1:11" ht="23.25"/>
    <row r="96" spans="1:11" ht="23.25"/>
    <row r="97" ht="23.25"/>
    <row r="98" ht="23.25"/>
    <row r="99" ht="23.25"/>
    <row r="100" ht="23.25"/>
    <row r="101" ht="23.25"/>
    <row r="102" ht="23.25"/>
    <row r="103" ht="23.25"/>
    <row r="104" ht="23.25"/>
    <row r="105" ht="23.25"/>
    <row r="106" ht="23.25"/>
    <row r="107" ht="23.25"/>
    <row r="108" ht="23.25"/>
    <row r="109" ht="23.25"/>
    <row r="110" ht="23.25"/>
    <row r="111" ht="23.25"/>
    <row r="112" ht="23.25"/>
    <row r="113" ht="23.25"/>
    <row r="114" ht="23.25"/>
    <row r="115" ht="23.25"/>
    <row r="116" ht="23.25"/>
    <row r="117" ht="23.25"/>
    <row r="118" ht="23.25"/>
    <row r="119" ht="23.25"/>
    <row r="120" ht="23.25"/>
    <row r="121" ht="23.25"/>
    <row r="122" ht="23.25"/>
    <row r="123" ht="23.25"/>
    <row r="124" ht="23.25"/>
    <row r="125" ht="23.25"/>
    <row r="126" ht="23.25"/>
    <row r="127" ht="23.25"/>
    <row r="128" ht="23.25"/>
    <row r="129" ht="23.25"/>
    <row r="130" ht="23.25"/>
    <row r="131" ht="23.25"/>
    <row r="132" ht="23.25"/>
    <row r="133" ht="23.25"/>
    <row r="134" ht="23.25"/>
    <row r="135" ht="23.25"/>
    <row r="136" ht="23.25"/>
    <row r="137" ht="23.25"/>
    <row r="138" ht="23.25"/>
    <row r="139" ht="23.25"/>
    <row r="140" ht="23.25"/>
    <row r="141" ht="23.25"/>
    <row r="142" ht="23.25"/>
    <row r="143" ht="23.25"/>
    <row r="144" ht="23.25"/>
    <row r="145" ht="23.25"/>
    <row r="146" ht="23.25"/>
    <row r="147" ht="23.25"/>
    <row r="148" ht="23.25"/>
    <row r="149" ht="23.25"/>
  </sheetData>
  <mergeCells count="6">
    <mergeCell ref="E70:G70"/>
    <mergeCell ref="I70:K70"/>
    <mergeCell ref="E5:G5"/>
    <mergeCell ref="I5:K5"/>
    <mergeCell ref="E36:G36"/>
    <mergeCell ref="I36:K36"/>
  </mergeCells>
  <printOptions horizontalCentered="1"/>
  <pageMargins left="0.82677165354330717" right="0.31496062992125984" top="0.70866141732283472" bottom="0.35433070866141736" header="0.31496062992125984" footer="0.31496062992125984"/>
  <pageSetup paperSize="9" scale="80" fitToHeight="7" orientation="portrait" cellComments="asDisplayed" r:id="rId1"/>
  <rowBreaks count="2" manualBreakCount="2">
    <brk id="31" max="10" man="1"/>
    <brk id="6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5"/>
  <sheetViews>
    <sheetView showGridLines="0" view="pageBreakPreview" zoomScale="85" zoomScaleNormal="100" zoomScaleSheetLayoutView="85" workbookViewId="0"/>
  </sheetViews>
  <sheetFormatPr defaultColWidth="10.7109375" defaultRowHeight="23.25"/>
  <cols>
    <col min="1" max="1" width="43.85546875" style="20" customWidth="1"/>
    <col min="2" max="2" width="5" style="19" customWidth="1"/>
    <col min="3" max="3" width="4.5703125" style="20" customWidth="1"/>
    <col min="4" max="4" width="1.7109375" style="19" customWidth="1"/>
    <col min="5" max="5" width="13.7109375" style="19" customWidth="1"/>
    <col min="6" max="6" width="1.7109375" style="19" customWidth="1"/>
    <col min="7" max="7" width="13.7109375" style="19" customWidth="1"/>
    <col min="8" max="8" width="1.7109375" style="19" customWidth="1"/>
    <col min="9" max="9" width="13.7109375" style="19" customWidth="1"/>
    <col min="10" max="10" width="1.7109375" style="19" customWidth="1"/>
    <col min="11" max="11" width="13.7109375" style="19" customWidth="1"/>
    <col min="12" max="12" width="1.28515625" style="19" customWidth="1"/>
    <col min="13" max="16384" width="10.7109375" style="19"/>
  </cols>
  <sheetData>
    <row r="1" spans="1:12">
      <c r="A1" s="66"/>
      <c r="B1" s="66"/>
      <c r="C1" s="66"/>
      <c r="D1" s="66"/>
      <c r="E1" s="66"/>
      <c r="F1" s="66"/>
      <c r="G1" s="66"/>
      <c r="H1" s="66"/>
      <c r="I1" s="65"/>
      <c r="J1" s="66"/>
      <c r="K1" s="18" t="s">
        <v>69</v>
      </c>
      <c r="L1" s="66"/>
    </row>
    <row r="2" spans="1:12">
      <c r="A2" s="41" t="s">
        <v>73</v>
      </c>
      <c r="B2" s="11"/>
      <c r="C2" s="12"/>
      <c r="D2" s="13"/>
      <c r="E2" s="13"/>
      <c r="F2" s="13"/>
      <c r="G2" s="13"/>
      <c r="H2" s="13"/>
      <c r="I2" s="13"/>
      <c r="J2" s="13"/>
      <c r="K2" s="13"/>
      <c r="L2" s="14"/>
    </row>
    <row r="3" spans="1:12">
      <c r="A3" s="10" t="s">
        <v>109</v>
      </c>
      <c r="B3" s="11"/>
      <c r="C3" s="12"/>
      <c r="D3" s="13"/>
      <c r="E3" s="13"/>
      <c r="F3" s="13"/>
      <c r="G3" s="13"/>
      <c r="H3" s="13"/>
      <c r="I3" s="13"/>
      <c r="J3" s="13"/>
      <c r="K3" s="13"/>
      <c r="L3" s="14"/>
    </row>
    <row r="4" spans="1:12">
      <c r="A4" s="10" t="s">
        <v>149</v>
      </c>
      <c r="B4" s="11"/>
      <c r="C4" s="12"/>
      <c r="D4" s="13"/>
      <c r="E4" s="13"/>
      <c r="F4" s="13"/>
      <c r="G4" s="83"/>
      <c r="H4" s="13"/>
      <c r="I4" s="13"/>
      <c r="J4" s="13"/>
      <c r="K4" s="13"/>
      <c r="L4" s="14"/>
    </row>
    <row r="5" spans="1:12">
      <c r="A5" s="14"/>
      <c r="B5" s="11"/>
      <c r="C5" s="12"/>
      <c r="D5" s="13"/>
      <c r="E5" s="13"/>
      <c r="F5" s="13"/>
      <c r="G5" s="13"/>
      <c r="H5" s="13"/>
      <c r="I5" s="11"/>
      <c r="J5" s="13"/>
      <c r="K5" s="18" t="s">
        <v>121</v>
      </c>
      <c r="L5" s="14"/>
    </row>
    <row r="6" spans="1:12">
      <c r="E6" s="88"/>
      <c r="F6" s="88" t="s">
        <v>1</v>
      </c>
      <c r="G6" s="88"/>
      <c r="H6" s="62"/>
      <c r="I6" s="88"/>
      <c r="J6" s="88" t="s">
        <v>2</v>
      </c>
      <c r="K6" s="88"/>
    </row>
    <row r="7" spans="1:12">
      <c r="C7" s="27" t="s">
        <v>3</v>
      </c>
      <c r="D7" s="28"/>
      <c r="E7" s="67">
        <v>2564</v>
      </c>
      <c r="F7" s="67"/>
      <c r="G7" s="67">
        <v>2563</v>
      </c>
      <c r="H7" s="68"/>
      <c r="I7" s="67">
        <v>2564</v>
      </c>
      <c r="J7" s="68"/>
      <c r="K7" s="67">
        <v>2563</v>
      </c>
    </row>
    <row r="8" spans="1:12">
      <c r="A8" s="32" t="s">
        <v>120</v>
      </c>
      <c r="C8" s="27"/>
      <c r="D8" s="28"/>
      <c r="E8" s="67"/>
      <c r="F8" s="67"/>
      <c r="G8" s="67"/>
      <c r="H8" s="68"/>
      <c r="I8" s="67"/>
      <c r="J8" s="68"/>
      <c r="K8" s="67"/>
    </row>
    <row r="9" spans="1:12">
      <c r="A9" s="32" t="s">
        <v>35</v>
      </c>
    </row>
    <row r="10" spans="1:12">
      <c r="A10" s="35" t="s">
        <v>79</v>
      </c>
      <c r="B10" s="36"/>
      <c r="C10" s="69"/>
      <c r="E10" s="44">
        <v>0</v>
      </c>
      <c r="F10" s="44"/>
      <c r="G10" s="44">
        <v>6490</v>
      </c>
      <c r="H10" s="44"/>
      <c r="I10" s="44">
        <v>0</v>
      </c>
      <c r="J10" s="44"/>
      <c r="K10" s="44">
        <v>6490</v>
      </c>
    </row>
    <row r="11" spans="1:12">
      <c r="A11" s="35" t="s">
        <v>36</v>
      </c>
      <c r="B11" s="36"/>
      <c r="C11" s="33"/>
      <c r="E11" s="44">
        <v>1146</v>
      </c>
      <c r="F11" s="44"/>
      <c r="G11" s="44">
        <v>715</v>
      </c>
      <c r="H11" s="44"/>
      <c r="I11" s="44">
        <v>8445</v>
      </c>
      <c r="J11" s="44"/>
      <c r="K11" s="44">
        <v>8853</v>
      </c>
    </row>
    <row r="12" spans="1:12">
      <c r="A12" s="32" t="s">
        <v>37</v>
      </c>
      <c r="E12" s="45">
        <f>SUM(E10:E11)</f>
        <v>1146</v>
      </c>
      <c r="F12" s="8"/>
      <c r="G12" s="45">
        <f>SUM(G10:G11)</f>
        <v>7205</v>
      </c>
      <c r="H12" s="44"/>
      <c r="I12" s="45">
        <f>SUM(I10:I11)</f>
        <v>8445</v>
      </c>
      <c r="J12" s="44"/>
      <c r="K12" s="45">
        <f>SUM(K10:K11)</f>
        <v>15343</v>
      </c>
    </row>
    <row r="13" spans="1:12">
      <c r="A13" s="32" t="s">
        <v>38</v>
      </c>
      <c r="E13" s="44"/>
      <c r="F13" s="44"/>
      <c r="G13" s="44"/>
      <c r="H13" s="44"/>
      <c r="I13" s="44"/>
      <c r="J13" s="44"/>
      <c r="K13" s="44"/>
    </row>
    <row r="14" spans="1:12">
      <c r="A14" s="35" t="s">
        <v>122</v>
      </c>
      <c r="B14" s="36"/>
      <c r="C14" s="69"/>
      <c r="E14" s="44">
        <v>0</v>
      </c>
      <c r="F14" s="44"/>
      <c r="G14" s="44">
        <v>3983</v>
      </c>
      <c r="H14" s="44"/>
      <c r="I14" s="44">
        <v>0</v>
      </c>
      <c r="J14" s="44"/>
      <c r="K14" s="44">
        <v>3983</v>
      </c>
    </row>
    <row r="15" spans="1:12">
      <c r="A15" s="35" t="s">
        <v>62</v>
      </c>
      <c r="B15" s="36"/>
      <c r="C15" s="33"/>
      <c r="E15" s="44">
        <v>119</v>
      </c>
      <c r="F15" s="44"/>
      <c r="G15" s="44">
        <v>3440</v>
      </c>
      <c r="H15" s="44"/>
      <c r="I15" s="44">
        <v>0</v>
      </c>
      <c r="J15" s="44"/>
      <c r="K15" s="44">
        <v>3440</v>
      </c>
    </row>
    <row r="16" spans="1:12">
      <c r="A16" s="35" t="s">
        <v>39</v>
      </c>
      <c r="B16" s="36"/>
      <c r="C16" s="33"/>
      <c r="E16" s="44">
        <v>20021</v>
      </c>
      <c r="F16" s="44"/>
      <c r="G16" s="44">
        <v>18773</v>
      </c>
      <c r="H16" s="44"/>
      <c r="I16" s="44">
        <v>14639</v>
      </c>
      <c r="J16" s="44"/>
      <c r="K16" s="44">
        <v>15251</v>
      </c>
    </row>
    <row r="17" spans="1:13">
      <c r="A17" s="32" t="s">
        <v>40</v>
      </c>
      <c r="E17" s="45">
        <f>SUM(E14:E16)</f>
        <v>20140</v>
      </c>
      <c r="F17" s="8"/>
      <c r="G17" s="45">
        <f>SUM(G14:G16)</f>
        <v>26196</v>
      </c>
      <c r="H17" s="44"/>
      <c r="I17" s="45">
        <f>SUM(I14:I16)</f>
        <v>14639</v>
      </c>
      <c r="J17" s="44"/>
      <c r="K17" s="45">
        <f>SUM(K14:K16)</f>
        <v>22674</v>
      </c>
    </row>
    <row r="18" spans="1:13">
      <c r="A18" s="1" t="s">
        <v>166</v>
      </c>
      <c r="E18" s="8">
        <f>E12-E17</f>
        <v>-18994</v>
      </c>
      <c r="F18" s="8"/>
      <c r="G18" s="8">
        <f>G12-G17</f>
        <v>-18991</v>
      </c>
      <c r="H18" s="8"/>
      <c r="I18" s="8">
        <f>I12-I17</f>
        <v>-6194</v>
      </c>
      <c r="J18" s="8"/>
      <c r="K18" s="8">
        <f>K12-K17</f>
        <v>-7331</v>
      </c>
    </row>
    <row r="19" spans="1:13">
      <c r="A19" s="2" t="s">
        <v>102</v>
      </c>
      <c r="E19" s="8">
        <v>47</v>
      </c>
      <c r="F19" s="8"/>
      <c r="G19" s="8">
        <v>69</v>
      </c>
      <c r="H19" s="44"/>
      <c r="I19" s="8">
        <v>8308</v>
      </c>
      <c r="J19" s="44"/>
      <c r="K19" s="8">
        <v>9453</v>
      </c>
    </row>
    <row r="20" spans="1:13">
      <c r="A20" s="2" t="s">
        <v>103</v>
      </c>
      <c r="E20" s="46">
        <v>-429</v>
      </c>
      <c r="F20" s="8"/>
      <c r="G20" s="8">
        <v>-1514</v>
      </c>
      <c r="H20" s="44"/>
      <c r="I20" s="46">
        <v>-361</v>
      </c>
      <c r="J20" s="44"/>
      <c r="K20" s="46">
        <v>-1399</v>
      </c>
    </row>
    <row r="21" spans="1:13">
      <c r="A21" s="1" t="s">
        <v>140</v>
      </c>
      <c r="E21" s="8">
        <f>SUM(E18:E20)</f>
        <v>-19376</v>
      </c>
      <c r="F21" s="8"/>
      <c r="G21" s="80">
        <f>SUM(G18:G20)</f>
        <v>-20436</v>
      </c>
      <c r="H21" s="44"/>
      <c r="I21" s="8">
        <f>SUM(I18:I20)</f>
        <v>1753</v>
      </c>
      <c r="J21" s="44"/>
      <c r="K21" s="8">
        <f>SUM(K18:K20)</f>
        <v>723</v>
      </c>
    </row>
    <row r="22" spans="1:13">
      <c r="A22" s="2" t="s">
        <v>147</v>
      </c>
      <c r="C22" s="33">
        <v>11</v>
      </c>
      <c r="E22" s="46">
        <v>3763</v>
      </c>
      <c r="F22" s="8"/>
      <c r="G22" s="8">
        <v>2751</v>
      </c>
      <c r="H22" s="44"/>
      <c r="I22" s="46">
        <v>-323</v>
      </c>
      <c r="J22" s="44"/>
      <c r="K22" s="46">
        <v>2741</v>
      </c>
    </row>
    <row r="23" spans="1:13">
      <c r="A23" s="1" t="s">
        <v>107</v>
      </c>
      <c r="E23" s="45">
        <f>SUM(E21:E22)</f>
        <v>-15613</v>
      </c>
      <c r="F23" s="8"/>
      <c r="G23" s="45">
        <f>SUM(G21:G22)</f>
        <v>-17685</v>
      </c>
      <c r="H23" s="44"/>
      <c r="I23" s="45">
        <f>SUM(I21:I22)</f>
        <v>1430</v>
      </c>
      <c r="J23" s="44"/>
      <c r="K23" s="45">
        <f>SUM(K21:K22)</f>
        <v>3464</v>
      </c>
    </row>
    <row r="24" spans="1:13">
      <c r="A24" s="1"/>
      <c r="E24" s="62"/>
      <c r="F24" s="62"/>
      <c r="G24" s="62"/>
      <c r="H24" s="43"/>
      <c r="I24" s="62"/>
      <c r="J24" s="43"/>
      <c r="K24" s="62"/>
    </row>
    <row r="25" spans="1:13">
      <c r="A25" s="1" t="s">
        <v>123</v>
      </c>
      <c r="C25" s="33"/>
      <c r="E25" s="47"/>
      <c r="F25" s="47"/>
      <c r="G25" s="47"/>
      <c r="H25" s="49"/>
      <c r="I25" s="47"/>
      <c r="J25" s="47"/>
      <c r="K25" s="47"/>
      <c r="L25" s="49"/>
      <c r="M25" s="49"/>
    </row>
    <row r="26" spans="1:13">
      <c r="A26" s="1" t="s">
        <v>124</v>
      </c>
      <c r="C26" s="33"/>
      <c r="E26" s="46">
        <v>0</v>
      </c>
      <c r="F26" s="3"/>
      <c r="G26" s="46">
        <v>0</v>
      </c>
      <c r="H26" s="4"/>
      <c r="I26" s="46">
        <v>0</v>
      </c>
      <c r="J26" s="6"/>
      <c r="K26" s="46">
        <v>0</v>
      </c>
    </row>
    <row r="27" spans="1:13">
      <c r="A27" s="1"/>
      <c r="C27" s="33"/>
      <c r="E27" s="3"/>
      <c r="F27" s="3"/>
      <c r="G27" s="3"/>
      <c r="H27" s="4"/>
      <c r="I27" s="3"/>
      <c r="J27" s="6"/>
      <c r="K27" s="3"/>
    </row>
    <row r="28" spans="1:13" ht="24" thickBot="1">
      <c r="A28" s="1" t="s">
        <v>72</v>
      </c>
      <c r="C28" s="33"/>
      <c r="E28" s="74">
        <f>SUM(E23,E26)</f>
        <v>-15613</v>
      </c>
      <c r="F28" s="8"/>
      <c r="G28" s="74">
        <f>SUM(G23,G26)</f>
        <v>-17685</v>
      </c>
      <c r="H28" s="4"/>
      <c r="I28" s="74">
        <f>SUM(I23,I26)</f>
        <v>1430</v>
      </c>
      <c r="J28" s="6"/>
      <c r="K28" s="74">
        <f>SUM(K23,K26)</f>
        <v>3464</v>
      </c>
    </row>
    <row r="29" spans="1:13" ht="24" thickTop="1">
      <c r="A29" s="32"/>
      <c r="C29" s="19"/>
      <c r="E29" s="23"/>
      <c r="F29" s="23"/>
      <c r="G29" s="23"/>
      <c r="I29" s="23"/>
      <c r="J29" s="23"/>
      <c r="K29" s="23"/>
    </row>
    <row r="30" spans="1:13">
      <c r="A30" s="1" t="s">
        <v>125</v>
      </c>
      <c r="B30" s="36"/>
      <c r="C30" s="33">
        <v>12</v>
      </c>
      <c r="E30" s="23"/>
      <c r="F30" s="23"/>
      <c r="G30" s="23"/>
      <c r="I30" s="23"/>
      <c r="J30" s="23"/>
      <c r="K30" s="23"/>
    </row>
    <row r="31" spans="1:13">
      <c r="A31" s="77" t="s">
        <v>143</v>
      </c>
      <c r="B31" s="36"/>
      <c r="C31" s="33"/>
      <c r="E31" s="23"/>
      <c r="F31" s="23"/>
      <c r="G31" s="23"/>
      <c r="I31" s="23"/>
      <c r="J31" s="23"/>
      <c r="K31" s="23"/>
    </row>
    <row r="32" spans="1:13" ht="24" thickBot="1">
      <c r="A32" s="2" t="s">
        <v>126</v>
      </c>
      <c r="B32" s="14"/>
      <c r="C32" s="33"/>
      <c r="E32" s="78">
        <v>-2.4E-2</v>
      </c>
      <c r="F32" s="79"/>
      <c r="G32" s="78">
        <v>-2.8000000000000001E-2</v>
      </c>
      <c r="H32" s="81"/>
      <c r="I32" s="78">
        <v>2E-3</v>
      </c>
      <c r="J32" s="82"/>
      <c r="K32" s="78">
        <v>5.0000000000000001E-3</v>
      </c>
    </row>
    <row r="33" spans="1:11" ht="24" thickTop="1">
      <c r="A33" s="2"/>
      <c r="B33" s="14"/>
      <c r="C33" s="33"/>
      <c r="E33" s="84"/>
      <c r="F33" s="84"/>
      <c r="G33" s="84"/>
      <c r="H33" s="75"/>
      <c r="I33" s="84"/>
      <c r="J33" s="76"/>
      <c r="K33" s="84"/>
    </row>
    <row r="34" spans="1:11">
      <c r="A34" s="20" t="s">
        <v>15</v>
      </c>
      <c r="C34" s="51"/>
      <c r="E34" s="47"/>
      <c r="F34" s="47"/>
      <c r="G34" s="47"/>
      <c r="I34" s="47"/>
      <c r="J34" s="23"/>
      <c r="K34" s="47"/>
    </row>
    <row r="35" spans="1:11">
      <c r="C35" s="51"/>
      <c r="E35" s="47"/>
      <c r="F35" s="47"/>
      <c r="G35" s="47"/>
      <c r="I35" s="47"/>
      <c r="J35" s="23"/>
      <c r="K35" s="47"/>
    </row>
    <row r="36" spans="1:11" s="14" customFormat="1">
      <c r="B36" s="11"/>
      <c r="C36" s="12"/>
      <c r="D36" s="13"/>
      <c r="E36" s="13"/>
      <c r="F36" s="13"/>
      <c r="G36" s="13"/>
      <c r="H36" s="13"/>
      <c r="I36" s="13"/>
      <c r="J36" s="13"/>
      <c r="K36" s="18" t="s">
        <v>69</v>
      </c>
    </row>
    <row r="37" spans="1:11" s="14" customFormat="1">
      <c r="A37" s="41" t="s">
        <v>73</v>
      </c>
      <c r="B37" s="13"/>
      <c r="C37" s="12"/>
      <c r="D37" s="13"/>
      <c r="E37" s="13"/>
      <c r="F37" s="13"/>
      <c r="G37" s="13"/>
      <c r="H37" s="13"/>
      <c r="I37" s="13"/>
      <c r="J37" s="13"/>
      <c r="K37" s="13"/>
    </row>
    <row r="38" spans="1:11" s="14" customFormat="1">
      <c r="A38" s="42" t="s">
        <v>41</v>
      </c>
      <c r="B38" s="11"/>
      <c r="C38" s="12"/>
      <c r="D38" s="13"/>
      <c r="E38" s="13"/>
      <c r="F38" s="13"/>
      <c r="G38" s="13"/>
      <c r="H38" s="13"/>
      <c r="I38" s="13"/>
      <c r="J38" s="13"/>
      <c r="K38" s="13"/>
    </row>
    <row r="39" spans="1:11" s="14" customFormat="1">
      <c r="A39" s="10" t="s">
        <v>149</v>
      </c>
      <c r="B39" s="11"/>
      <c r="C39" s="12"/>
      <c r="D39" s="13"/>
      <c r="E39" s="13"/>
      <c r="F39" s="13"/>
      <c r="G39" s="13"/>
      <c r="H39" s="13"/>
      <c r="I39" s="13"/>
      <c r="J39" s="13"/>
      <c r="K39" s="13"/>
    </row>
    <row r="40" spans="1:11" s="14" customFormat="1">
      <c r="B40" s="11"/>
      <c r="C40" s="12"/>
      <c r="D40" s="13"/>
      <c r="E40" s="13"/>
      <c r="F40" s="13"/>
      <c r="G40" s="13"/>
      <c r="H40" s="13"/>
      <c r="I40" s="11"/>
      <c r="J40" s="13"/>
      <c r="K40" s="18" t="s">
        <v>68</v>
      </c>
    </row>
    <row r="41" spans="1:11">
      <c r="E41" s="88"/>
      <c r="F41" s="88" t="s">
        <v>1</v>
      </c>
      <c r="G41" s="88"/>
      <c r="H41" s="66"/>
      <c r="I41" s="88"/>
      <c r="J41" s="88" t="s">
        <v>2</v>
      </c>
      <c r="K41" s="88"/>
    </row>
    <row r="42" spans="1:11">
      <c r="C42" s="27"/>
      <c r="D42" s="28"/>
      <c r="E42" s="67">
        <v>2564</v>
      </c>
      <c r="F42" s="67"/>
      <c r="G42" s="67">
        <v>2563</v>
      </c>
      <c r="H42" s="68"/>
      <c r="I42" s="67">
        <v>2564</v>
      </c>
      <c r="J42" s="68"/>
      <c r="K42" s="67">
        <v>2563</v>
      </c>
    </row>
    <row r="43" spans="1:11">
      <c r="A43" s="32" t="s">
        <v>42</v>
      </c>
      <c r="B43" s="21"/>
      <c r="C43" s="53"/>
      <c r="E43" s="43"/>
      <c r="F43" s="43"/>
      <c r="G43" s="43"/>
      <c r="H43" s="43"/>
      <c r="I43" s="43"/>
      <c r="J43" s="43"/>
      <c r="K43" s="43"/>
    </row>
    <row r="44" spans="1:11">
      <c r="A44" s="20" t="s">
        <v>108</v>
      </c>
      <c r="C44" s="53"/>
      <c r="E44" s="8">
        <f>E21</f>
        <v>-19376</v>
      </c>
      <c r="F44" s="8"/>
      <c r="G44" s="8">
        <f>G21</f>
        <v>-20436</v>
      </c>
      <c r="H44" s="8"/>
      <c r="I44" s="8">
        <f>I21</f>
        <v>1753</v>
      </c>
      <c r="J44" s="8"/>
      <c r="K44" s="8">
        <f>K21</f>
        <v>723</v>
      </c>
    </row>
    <row r="45" spans="1:11">
      <c r="A45" s="20" t="s">
        <v>127</v>
      </c>
      <c r="C45" s="53"/>
      <c r="E45" s="44"/>
      <c r="F45" s="44"/>
      <c r="G45" s="44"/>
      <c r="H45" s="44"/>
      <c r="I45" s="44"/>
      <c r="J45" s="44"/>
      <c r="K45" s="44"/>
    </row>
    <row r="46" spans="1:11">
      <c r="A46" s="20" t="s">
        <v>43</v>
      </c>
      <c r="C46" s="53"/>
      <c r="E46" s="44"/>
      <c r="F46" s="44"/>
      <c r="G46" s="44"/>
      <c r="H46" s="44"/>
      <c r="I46" s="44"/>
      <c r="J46" s="44"/>
      <c r="K46" s="44"/>
    </row>
    <row r="47" spans="1:11">
      <c r="A47" s="35" t="s">
        <v>44</v>
      </c>
      <c r="C47" s="53"/>
      <c r="E47" s="44">
        <v>2993</v>
      </c>
      <c r="F47" s="44"/>
      <c r="G47" s="44">
        <v>2626</v>
      </c>
      <c r="H47" s="44"/>
      <c r="I47" s="44">
        <v>1667</v>
      </c>
      <c r="J47" s="44"/>
      <c r="K47" s="44">
        <v>1488</v>
      </c>
    </row>
    <row r="48" spans="1:11">
      <c r="A48" s="20" t="s">
        <v>169</v>
      </c>
      <c r="C48" s="53"/>
      <c r="E48" s="44">
        <v>224</v>
      </c>
      <c r="F48" s="44"/>
      <c r="G48" s="44">
        <v>-25</v>
      </c>
      <c r="H48" s="44"/>
      <c r="I48" s="44">
        <v>224</v>
      </c>
      <c r="J48" s="44"/>
      <c r="K48" s="44">
        <v>-25</v>
      </c>
    </row>
    <row r="49" spans="1:11">
      <c r="A49" s="20" t="s">
        <v>161</v>
      </c>
      <c r="C49" s="53"/>
      <c r="E49" s="44">
        <v>-7</v>
      </c>
      <c r="F49" s="44"/>
      <c r="G49" s="44">
        <v>0</v>
      </c>
      <c r="H49" s="44"/>
      <c r="I49" s="44">
        <v>-7</v>
      </c>
      <c r="J49" s="44"/>
      <c r="K49" s="44">
        <v>0</v>
      </c>
    </row>
    <row r="50" spans="1:11">
      <c r="A50" s="20" t="s">
        <v>128</v>
      </c>
      <c r="B50" s="14"/>
      <c r="C50" s="53"/>
      <c r="E50" s="44">
        <v>183</v>
      </c>
      <c r="F50" s="44"/>
      <c r="G50" s="44">
        <v>190</v>
      </c>
      <c r="H50" s="44"/>
      <c r="I50" s="44">
        <v>115</v>
      </c>
      <c r="J50" s="44"/>
      <c r="K50" s="44">
        <v>86</v>
      </c>
    </row>
    <row r="51" spans="1:11">
      <c r="A51" s="20" t="s">
        <v>144</v>
      </c>
      <c r="B51" s="14"/>
      <c r="C51" s="53"/>
      <c r="E51" s="44">
        <v>0</v>
      </c>
      <c r="F51" s="44"/>
      <c r="G51" s="44">
        <v>83</v>
      </c>
      <c r="H51" s="44"/>
      <c r="I51" s="44">
        <v>0</v>
      </c>
      <c r="J51" s="44"/>
      <c r="K51" s="44">
        <v>83</v>
      </c>
    </row>
    <row r="52" spans="1:11">
      <c r="A52" s="20" t="s">
        <v>129</v>
      </c>
      <c r="B52" s="14"/>
      <c r="C52" s="53"/>
      <c r="E52" s="44">
        <v>164</v>
      </c>
      <c r="F52" s="44"/>
      <c r="G52" s="44">
        <v>158</v>
      </c>
      <c r="H52" s="44"/>
      <c r="I52" s="44">
        <v>164</v>
      </c>
      <c r="J52" s="44"/>
      <c r="K52" s="44">
        <v>158</v>
      </c>
    </row>
    <row r="53" spans="1:11">
      <c r="A53" s="20" t="s">
        <v>156</v>
      </c>
      <c r="B53" s="14"/>
      <c r="C53" s="53"/>
      <c r="E53" s="44">
        <v>0</v>
      </c>
      <c r="F53" s="44"/>
      <c r="G53" s="44">
        <v>2890</v>
      </c>
      <c r="H53" s="44"/>
      <c r="I53" s="44">
        <v>0</v>
      </c>
      <c r="J53" s="44"/>
      <c r="K53" s="44">
        <v>2890</v>
      </c>
    </row>
    <row r="54" spans="1:11">
      <c r="A54" s="20" t="s">
        <v>158</v>
      </c>
      <c r="B54" s="14"/>
      <c r="C54" s="53"/>
      <c r="E54" s="44">
        <v>-47</v>
      </c>
      <c r="F54" s="44"/>
      <c r="G54" s="44">
        <v>-70</v>
      </c>
      <c r="H54" s="44"/>
      <c r="I54" s="44">
        <v>-8308</v>
      </c>
      <c r="J54" s="44"/>
      <c r="K54" s="44">
        <v>-9453</v>
      </c>
    </row>
    <row r="55" spans="1:11">
      <c r="A55" s="20" t="s">
        <v>159</v>
      </c>
      <c r="B55" s="14"/>
      <c r="C55" s="53"/>
      <c r="E55" s="46">
        <v>245</v>
      </c>
      <c r="F55" s="8"/>
      <c r="G55" s="46">
        <v>1276</v>
      </c>
      <c r="H55" s="44"/>
      <c r="I55" s="46">
        <v>245</v>
      </c>
      <c r="J55" s="44"/>
      <c r="K55" s="46">
        <v>1276</v>
      </c>
    </row>
    <row r="56" spans="1:11">
      <c r="A56" s="20" t="s">
        <v>164</v>
      </c>
      <c r="C56" s="53"/>
      <c r="E56" s="44"/>
      <c r="F56" s="44"/>
      <c r="G56" s="44"/>
      <c r="H56" s="44"/>
      <c r="I56" s="44"/>
      <c r="J56" s="44"/>
      <c r="K56" s="44"/>
    </row>
    <row r="57" spans="1:11">
      <c r="A57" s="20" t="s">
        <v>45</v>
      </c>
      <c r="C57" s="53"/>
      <c r="E57" s="44">
        <f>SUM(E44:E55)</f>
        <v>-15621</v>
      </c>
      <c r="F57" s="44"/>
      <c r="G57" s="44">
        <f>SUM(G44:G55)</f>
        <v>-13308</v>
      </c>
      <c r="H57" s="44"/>
      <c r="I57" s="44">
        <f>SUM(I44:I55)</f>
        <v>-4147</v>
      </c>
      <c r="J57" s="44"/>
      <c r="K57" s="44">
        <f>SUM(K44:K55)</f>
        <v>-2774</v>
      </c>
    </row>
    <row r="58" spans="1:11">
      <c r="A58" s="20" t="s">
        <v>46</v>
      </c>
      <c r="C58" s="53"/>
      <c r="E58" s="44"/>
      <c r="F58" s="44"/>
      <c r="G58" s="44"/>
      <c r="H58" s="44"/>
      <c r="I58" s="44"/>
      <c r="J58" s="44"/>
      <c r="K58" s="44"/>
    </row>
    <row r="59" spans="1:11">
      <c r="A59" s="20" t="s">
        <v>110</v>
      </c>
      <c r="C59" s="53"/>
      <c r="E59" s="44">
        <v>-49</v>
      </c>
      <c r="F59" s="44"/>
      <c r="G59" s="44">
        <v>73</v>
      </c>
      <c r="H59" s="44"/>
      <c r="I59" s="44">
        <v>-2998</v>
      </c>
      <c r="J59" s="44"/>
      <c r="K59" s="44">
        <v>9126</v>
      </c>
    </row>
    <row r="60" spans="1:11">
      <c r="A60" s="20" t="s">
        <v>112</v>
      </c>
      <c r="C60" s="53"/>
      <c r="E60" s="44">
        <v>-19</v>
      </c>
      <c r="F60" s="44"/>
      <c r="G60" s="44">
        <v>-269</v>
      </c>
      <c r="H60" s="44"/>
      <c r="I60" s="44">
        <v>0</v>
      </c>
      <c r="J60" s="44"/>
      <c r="K60" s="44">
        <v>0</v>
      </c>
    </row>
    <row r="61" spans="1:11">
      <c r="A61" s="20" t="s">
        <v>81</v>
      </c>
      <c r="C61" s="53"/>
      <c r="E61" s="44">
        <v>-64328</v>
      </c>
      <c r="F61" s="44"/>
      <c r="G61" s="44">
        <v>-27125</v>
      </c>
      <c r="H61" s="44"/>
      <c r="I61" s="44">
        <v>0</v>
      </c>
      <c r="J61" s="44"/>
      <c r="K61" s="44">
        <v>3502</v>
      </c>
    </row>
    <row r="62" spans="1:11">
      <c r="A62" s="35" t="s">
        <v>47</v>
      </c>
      <c r="B62" s="36"/>
      <c r="C62" s="53"/>
      <c r="E62" s="44">
        <v>-63119</v>
      </c>
      <c r="F62" s="44"/>
      <c r="G62" s="44">
        <v>-52186</v>
      </c>
      <c r="H62" s="44"/>
      <c r="I62" s="44">
        <v>-15180</v>
      </c>
      <c r="J62" s="44"/>
      <c r="K62" s="44">
        <v>-1124</v>
      </c>
    </row>
    <row r="63" spans="1:11">
      <c r="A63" s="35" t="s">
        <v>118</v>
      </c>
      <c r="C63" s="53"/>
      <c r="E63" s="44">
        <v>0</v>
      </c>
      <c r="F63" s="44"/>
      <c r="G63" s="44">
        <v>-1380</v>
      </c>
      <c r="H63" s="44"/>
      <c r="I63" s="44">
        <v>0</v>
      </c>
      <c r="J63" s="44"/>
      <c r="K63" s="44">
        <v>-1280</v>
      </c>
    </row>
    <row r="64" spans="1:11">
      <c r="A64" s="35" t="s">
        <v>83</v>
      </c>
      <c r="B64" s="36"/>
      <c r="C64" s="53"/>
      <c r="E64" s="44">
        <v>0</v>
      </c>
      <c r="F64" s="44"/>
      <c r="G64" s="44">
        <v>3553</v>
      </c>
      <c r="H64" s="44"/>
      <c r="I64" s="44">
        <v>0</v>
      </c>
      <c r="J64" s="44"/>
      <c r="K64" s="44">
        <v>3527</v>
      </c>
    </row>
    <row r="65" spans="1:19">
      <c r="A65" s="20" t="s">
        <v>48</v>
      </c>
      <c r="C65" s="53"/>
      <c r="E65" s="44"/>
      <c r="F65" s="44"/>
      <c r="G65" s="44"/>
      <c r="H65" s="44"/>
      <c r="I65" s="44"/>
      <c r="J65" s="44"/>
      <c r="K65" s="44"/>
    </row>
    <row r="66" spans="1:19">
      <c r="A66" s="35" t="s">
        <v>61</v>
      </c>
      <c r="B66" s="14"/>
      <c r="C66" s="53"/>
      <c r="E66" s="44">
        <v>41111</v>
      </c>
      <c r="F66" s="44"/>
      <c r="G66" s="44">
        <v>-2935</v>
      </c>
      <c r="H66" s="44"/>
      <c r="I66" s="44">
        <v>-5105</v>
      </c>
      <c r="J66" s="44"/>
      <c r="K66" s="44">
        <v>-2556</v>
      </c>
    </row>
    <row r="67" spans="1:19">
      <c r="A67" s="35" t="s">
        <v>104</v>
      </c>
      <c r="B67" s="14"/>
      <c r="C67" s="53"/>
      <c r="E67" s="44">
        <v>56557</v>
      </c>
      <c r="F67" s="44"/>
      <c r="G67" s="44">
        <v>14487</v>
      </c>
      <c r="H67" s="44"/>
      <c r="I67" s="44">
        <v>358</v>
      </c>
      <c r="J67" s="44"/>
      <c r="K67" s="44">
        <v>380</v>
      </c>
    </row>
    <row r="68" spans="1:19">
      <c r="A68" s="35" t="s">
        <v>162</v>
      </c>
      <c r="B68" s="14"/>
      <c r="C68" s="53"/>
      <c r="E68" s="44">
        <v>-1384</v>
      </c>
      <c r="F68" s="44"/>
      <c r="G68" s="44">
        <v>0</v>
      </c>
      <c r="H68" s="44"/>
      <c r="I68" s="44">
        <v>-1384</v>
      </c>
      <c r="J68" s="44"/>
      <c r="K68" s="44">
        <v>0</v>
      </c>
    </row>
    <row r="69" spans="1:19">
      <c r="A69" s="35" t="s">
        <v>82</v>
      </c>
      <c r="B69" s="14"/>
      <c r="C69" s="53"/>
      <c r="E69" s="44">
        <v>-2099</v>
      </c>
      <c r="F69" s="44"/>
      <c r="G69" s="44">
        <v>-540</v>
      </c>
      <c r="H69" s="44"/>
      <c r="I69" s="44">
        <v>-2099</v>
      </c>
      <c r="J69" s="44"/>
      <c r="K69" s="44">
        <v>-540</v>
      </c>
    </row>
    <row r="70" spans="1:19" s="49" customFormat="1">
      <c r="A70" s="89" t="s">
        <v>49</v>
      </c>
      <c r="B70" s="90"/>
      <c r="C70" s="91"/>
      <c r="E70" s="8">
        <v>-1343</v>
      </c>
      <c r="F70" s="8"/>
      <c r="G70" s="8">
        <v>1683</v>
      </c>
      <c r="H70" s="8"/>
      <c r="I70" s="8">
        <v>537</v>
      </c>
      <c r="J70" s="8"/>
      <c r="K70" s="8">
        <v>8518</v>
      </c>
    </row>
    <row r="71" spans="1:19" s="49" customFormat="1">
      <c r="A71" s="70" t="s">
        <v>168</v>
      </c>
      <c r="B71" s="90"/>
      <c r="C71" s="91"/>
      <c r="E71" s="8">
        <v>0</v>
      </c>
      <c r="F71" s="8"/>
      <c r="G71" s="8">
        <v>61</v>
      </c>
      <c r="H71" s="8"/>
      <c r="I71" s="8">
        <v>0</v>
      </c>
      <c r="J71" s="8"/>
      <c r="K71" s="8">
        <v>-641</v>
      </c>
    </row>
    <row r="72" spans="1:19">
      <c r="A72" s="70" t="s">
        <v>163</v>
      </c>
      <c r="B72" s="14"/>
      <c r="C72" s="71"/>
      <c r="E72" s="46">
        <v>280</v>
      </c>
      <c r="F72" s="8"/>
      <c r="G72" s="46">
        <v>0</v>
      </c>
      <c r="H72" s="44"/>
      <c r="I72" s="46">
        <v>-695</v>
      </c>
      <c r="J72" s="44"/>
      <c r="K72" s="46">
        <v>0</v>
      </c>
    </row>
    <row r="73" spans="1:19">
      <c r="A73" s="35" t="s">
        <v>130</v>
      </c>
      <c r="B73" s="14"/>
      <c r="C73" s="53"/>
      <c r="E73" s="44">
        <f>SUM(E59:E72)+E57</f>
        <v>-50014</v>
      </c>
      <c r="F73" s="44"/>
      <c r="G73" s="44">
        <f>SUM(G59:G72)+G57</f>
        <v>-77886</v>
      </c>
      <c r="H73" s="44"/>
      <c r="I73" s="44">
        <f>SUM(I59:I72)+I57</f>
        <v>-30713</v>
      </c>
      <c r="J73" s="44"/>
      <c r="K73" s="44">
        <f>SUM(K59:K72)+K57</f>
        <v>16138</v>
      </c>
    </row>
    <row r="74" spans="1:19">
      <c r="A74" s="35" t="s">
        <v>132</v>
      </c>
      <c r="B74" s="14"/>
      <c r="C74" s="53"/>
      <c r="E74" s="8">
        <v>70</v>
      </c>
      <c r="F74" s="8"/>
      <c r="G74" s="8">
        <v>70</v>
      </c>
      <c r="H74" s="8"/>
      <c r="I74" s="8">
        <v>70</v>
      </c>
      <c r="J74" s="8"/>
      <c r="K74" s="8">
        <v>70</v>
      </c>
      <c r="L74" s="49"/>
    </row>
    <row r="75" spans="1:19">
      <c r="A75" s="35" t="s">
        <v>134</v>
      </c>
      <c r="C75" s="53"/>
      <c r="E75" s="8">
        <v>-7013</v>
      </c>
      <c r="F75" s="8"/>
      <c r="G75" s="8">
        <v>-9420</v>
      </c>
      <c r="H75" s="8"/>
      <c r="I75" s="8">
        <v>-205</v>
      </c>
      <c r="J75" s="8"/>
      <c r="K75" s="8">
        <v>-1342</v>
      </c>
      <c r="L75" s="49"/>
    </row>
    <row r="76" spans="1:19">
      <c r="A76" s="35" t="s">
        <v>142</v>
      </c>
      <c r="C76" s="53"/>
      <c r="E76" s="46">
        <v>-169</v>
      </c>
      <c r="F76" s="8"/>
      <c r="G76" s="8">
        <v>-841</v>
      </c>
      <c r="H76" s="8"/>
      <c r="I76" s="46">
        <v>-169</v>
      </c>
      <c r="J76" s="8"/>
      <c r="K76" s="46">
        <v>-841</v>
      </c>
      <c r="L76" s="49"/>
    </row>
    <row r="77" spans="1:19">
      <c r="A77" s="42" t="s">
        <v>131</v>
      </c>
      <c r="B77" s="36"/>
      <c r="C77" s="53"/>
      <c r="E77" s="46">
        <f>SUM(E73:E76)</f>
        <v>-57126</v>
      </c>
      <c r="F77" s="8"/>
      <c r="G77" s="45">
        <f>SUM(G73:G76)</f>
        <v>-88077</v>
      </c>
      <c r="H77" s="44"/>
      <c r="I77" s="46">
        <f>SUM(I73:I76)</f>
        <v>-31017</v>
      </c>
      <c r="J77" s="44"/>
      <c r="K77" s="46">
        <f>SUM(K73:K76)</f>
        <v>14025</v>
      </c>
    </row>
    <row r="78" spans="1:19" ht="5.25" customHeight="1">
      <c r="A78" s="42"/>
      <c r="B78" s="36"/>
      <c r="C78" s="53"/>
      <c r="E78" s="8"/>
      <c r="F78" s="8"/>
      <c r="G78" s="8"/>
      <c r="H78" s="44"/>
      <c r="I78" s="8"/>
      <c r="J78" s="44"/>
      <c r="K78" s="8"/>
    </row>
    <row r="79" spans="1:19">
      <c r="A79" s="37" t="s">
        <v>15</v>
      </c>
      <c r="B79" s="36"/>
      <c r="C79" s="53"/>
      <c r="H79" s="23"/>
    </row>
    <row r="80" spans="1:19" s="66" customFormat="1">
      <c r="A80" s="14"/>
      <c r="B80" s="11"/>
      <c r="C80" s="12"/>
      <c r="D80" s="13"/>
      <c r="E80" s="13"/>
      <c r="F80" s="13"/>
      <c r="G80" s="13"/>
      <c r="H80" s="13"/>
      <c r="I80" s="13"/>
      <c r="J80" s="13"/>
      <c r="K80" s="18" t="s">
        <v>69</v>
      </c>
      <c r="M80" s="65"/>
      <c r="O80" s="65"/>
      <c r="Q80" s="65"/>
      <c r="S80" s="65"/>
    </row>
    <row r="81" spans="1:11" s="14" customFormat="1">
      <c r="A81" s="41" t="s">
        <v>73</v>
      </c>
      <c r="B81" s="13"/>
      <c r="C81" s="12"/>
      <c r="D81" s="13"/>
      <c r="E81" s="13"/>
      <c r="F81" s="13"/>
      <c r="G81" s="13"/>
      <c r="H81" s="13"/>
      <c r="I81" s="13"/>
      <c r="J81" s="13"/>
      <c r="K81" s="13"/>
    </row>
    <row r="82" spans="1:11" s="14" customFormat="1">
      <c r="A82" s="42" t="s">
        <v>136</v>
      </c>
      <c r="B82" s="11"/>
      <c r="C82" s="12"/>
      <c r="D82" s="13"/>
      <c r="E82" s="13"/>
      <c r="F82" s="13"/>
      <c r="G82" s="13"/>
      <c r="H82" s="13"/>
      <c r="I82" s="13"/>
      <c r="J82" s="13"/>
      <c r="K82" s="13"/>
    </row>
    <row r="83" spans="1:11" s="14" customFormat="1">
      <c r="A83" s="10" t="s">
        <v>149</v>
      </c>
      <c r="B83" s="11"/>
      <c r="C83" s="12"/>
      <c r="D83" s="13"/>
      <c r="E83" s="13"/>
      <c r="F83" s="13"/>
      <c r="G83" s="13"/>
      <c r="H83" s="13"/>
      <c r="I83" s="13"/>
      <c r="J83" s="13"/>
      <c r="K83" s="13"/>
    </row>
    <row r="84" spans="1:11" s="14" customFormat="1">
      <c r="B84" s="11"/>
      <c r="C84" s="12"/>
      <c r="D84" s="13"/>
      <c r="E84" s="13"/>
      <c r="F84" s="13"/>
      <c r="G84" s="13"/>
      <c r="H84" s="13"/>
      <c r="I84" s="11"/>
      <c r="J84" s="13"/>
      <c r="K84" s="18" t="s">
        <v>68</v>
      </c>
    </row>
    <row r="85" spans="1:11">
      <c r="E85" s="88"/>
      <c r="F85" s="88" t="s">
        <v>1</v>
      </c>
      <c r="G85" s="88"/>
      <c r="H85" s="62"/>
      <c r="I85" s="88"/>
      <c r="J85" s="88" t="s">
        <v>2</v>
      </c>
      <c r="K85" s="88"/>
    </row>
    <row r="86" spans="1:11">
      <c r="C86" s="27" t="s">
        <v>3</v>
      </c>
      <c r="D86" s="28"/>
      <c r="E86" s="67">
        <v>2564</v>
      </c>
      <c r="F86" s="67"/>
      <c r="G86" s="67">
        <v>2563</v>
      </c>
      <c r="H86" s="68"/>
      <c r="I86" s="67">
        <v>2564</v>
      </c>
      <c r="J86" s="68"/>
      <c r="K86" s="67">
        <v>2563</v>
      </c>
    </row>
    <row r="87" spans="1:11">
      <c r="C87" s="27"/>
      <c r="D87" s="28"/>
      <c r="E87" s="67"/>
      <c r="F87" s="67"/>
      <c r="G87" s="67"/>
      <c r="H87" s="68"/>
      <c r="I87" s="67"/>
      <c r="J87" s="68"/>
      <c r="K87" s="30"/>
    </row>
    <row r="88" spans="1:11">
      <c r="A88" s="32" t="s">
        <v>50</v>
      </c>
      <c r="B88" s="21"/>
      <c r="C88" s="53"/>
      <c r="E88" s="47"/>
      <c r="F88" s="47"/>
      <c r="G88" s="47"/>
      <c r="H88" s="23"/>
      <c r="I88" s="47"/>
      <c r="J88" s="23"/>
      <c r="K88" s="47"/>
    </row>
    <row r="89" spans="1:11">
      <c r="A89" s="20" t="s">
        <v>84</v>
      </c>
      <c r="C89" s="33">
        <v>2</v>
      </c>
      <c r="E89" s="8">
        <v>0</v>
      </c>
      <c r="F89" s="8"/>
      <c r="G89" s="8">
        <v>0</v>
      </c>
      <c r="H89" s="44"/>
      <c r="I89" s="8">
        <v>-5432</v>
      </c>
      <c r="J89" s="44"/>
      <c r="K89" s="8">
        <v>-2562</v>
      </c>
    </row>
    <row r="90" spans="1:11">
      <c r="A90" s="66" t="s">
        <v>86</v>
      </c>
      <c r="C90" s="53"/>
      <c r="E90" s="8">
        <v>715</v>
      </c>
      <c r="F90" s="8"/>
      <c r="G90" s="8">
        <v>150</v>
      </c>
      <c r="H90" s="44"/>
      <c r="I90" s="8">
        <v>715</v>
      </c>
      <c r="J90" s="44"/>
      <c r="K90" s="8">
        <v>150</v>
      </c>
    </row>
    <row r="91" spans="1:11">
      <c r="A91" s="65" t="s">
        <v>85</v>
      </c>
      <c r="B91" s="49"/>
      <c r="C91" s="33"/>
      <c r="E91" s="8">
        <v>-946</v>
      </c>
      <c r="F91" s="8"/>
      <c r="G91" s="8">
        <v>-4358</v>
      </c>
      <c r="H91" s="8"/>
      <c r="I91" s="8">
        <v>-944</v>
      </c>
      <c r="J91" s="8"/>
      <c r="K91" s="8">
        <v>-418</v>
      </c>
    </row>
    <row r="92" spans="1:11">
      <c r="A92" s="65" t="s">
        <v>157</v>
      </c>
      <c r="B92" s="49"/>
      <c r="C92" s="33"/>
      <c r="E92" s="8">
        <v>0</v>
      </c>
      <c r="F92" s="8"/>
      <c r="G92" s="8">
        <v>-3131</v>
      </c>
      <c r="H92" s="8"/>
      <c r="I92" s="8">
        <v>0</v>
      </c>
      <c r="J92" s="8"/>
      <c r="K92" s="8">
        <v>-3131</v>
      </c>
    </row>
    <row r="93" spans="1:11">
      <c r="A93" s="65" t="s">
        <v>91</v>
      </c>
      <c r="B93" s="49"/>
      <c r="C93" s="33"/>
      <c r="E93" s="8">
        <v>-200</v>
      </c>
      <c r="F93" s="8"/>
      <c r="G93" s="8">
        <v>-485</v>
      </c>
      <c r="H93" s="8"/>
      <c r="I93" s="8">
        <v>-200</v>
      </c>
      <c r="J93" s="8"/>
      <c r="K93" s="8">
        <v>-485</v>
      </c>
    </row>
    <row r="94" spans="1:11">
      <c r="A94" s="32" t="s">
        <v>167</v>
      </c>
      <c r="C94" s="33"/>
      <c r="E94" s="45">
        <f>SUM(E89:E93)</f>
        <v>-431</v>
      </c>
      <c r="F94" s="8"/>
      <c r="G94" s="45">
        <f>SUM(G89:G93)</f>
        <v>-7824</v>
      </c>
      <c r="H94" s="44"/>
      <c r="I94" s="45">
        <f>SUM(I89:I93)</f>
        <v>-5861</v>
      </c>
      <c r="J94" s="44"/>
      <c r="K94" s="45">
        <f>SUM(K89:K93)</f>
        <v>-6446</v>
      </c>
    </row>
    <row r="95" spans="1:11">
      <c r="A95" s="32" t="s">
        <v>51</v>
      </c>
      <c r="B95" s="21"/>
      <c r="C95" s="33"/>
      <c r="E95" s="44"/>
      <c r="F95" s="44"/>
      <c r="G95" s="44"/>
      <c r="H95" s="44"/>
      <c r="I95" s="44"/>
      <c r="J95" s="44"/>
      <c r="K95" s="44"/>
    </row>
    <row r="96" spans="1:11">
      <c r="A96" s="37" t="s">
        <v>165</v>
      </c>
      <c r="B96" s="36"/>
      <c r="C96" s="33"/>
      <c r="E96" s="44">
        <v>205</v>
      </c>
      <c r="F96" s="44"/>
      <c r="G96" s="44">
        <v>243</v>
      </c>
      <c r="H96" s="44"/>
      <c r="I96" s="44">
        <v>205</v>
      </c>
      <c r="J96" s="44"/>
      <c r="K96" s="44">
        <v>243</v>
      </c>
    </row>
    <row r="97" spans="1:11">
      <c r="A97" s="72" t="s">
        <v>115</v>
      </c>
      <c r="B97" s="36"/>
      <c r="C97" s="33"/>
      <c r="E97" s="44">
        <v>0</v>
      </c>
      <c r="F97" s="44"/>
      <c r="G97" s="44">
        <v>-35000</v>
      </c>
      <c r="H97" s="44"/>
      <c r="I97" s="44">
        <v>0</v>
      </c>
      <c r="J97" s="44"/>
      <c r="K97" s="44">
        <v>0</v>
      </c>
    </row>
    <row r="98" spans="1:11">
      <c r="A98" s="72" t="s">
        <v>113</v>
      </c>
      <c r="B98" s="36"/>
      <c r="C98" s="33">
        <v>9</v>
      </c>
      <c r="E98" s="44">
        <v>47972</v>
      </c>
      <c r="F98" s="44"/>
      <c r="G98" s="44">
        <v>50000</v>
      </c>
      <c r="H98" s="44"/>
      <c r="I98" s="44">
        <v>0</v>
      </c>
      <c r="J98" s="44"/>
      <c r="K98" s="44">
        <v>0</v>
      </c>
    </row>
    <row r="99" spans="1:11">
      <c r="A99" s="66" t="s">
        <v>87</v>
      </c>
      <c r="C99" s="33"/>
      <c r="E99" s="44">
        <v>0</v>
      </c>
      <c r="F99" s="44"/>
      <c r="G99" s="44">
        <v>-5250</v>
      </c>
      <c r="H99" s="44"/>
      <c r="I99" s="44">
        <v>0</v>
      </c>
      <c r="J99" s="44"/>
      <c r="K99" s="44">
        <v>-5250</v>
      </c>
    </row>
    <row r="100" spans="1:11">
      <c r="A100" s="66" t="s">
        <v>114</v>
      </c>
      <c r="C100" s="33"/>
      <c r="E100" s="44">
        <v>-2531</v>
      </c>
      <c r="F100" s="44"/>
      <c r="G100" s="44">
        <v>-1848</v>
      </c>
      <c r="H100" s="44"/>
      <c r="I100" s="44">
        <v>-1482</v>
      </c>
      <c r="J100" s="44"/>
      <c r="K100" s="44">
        <v>-798</v>
      </c>
    </row>
    <row r="101" spans="1:11">
      <c r="A101" s="32" t="s">
        <v>146</v>
      </c>
      <c r="C101" s="33"/>
      <c r="E101" s="45">
        <f>SUM(E96:E100)</f>
        <v>45646</v>
      </c>
      <c r="F101" s="8"/>
      <c r="G101" s="45">
        <f>SUM(G96:G100)</f>
        <v>8145</v>
      </c>
      <c r="H101" s="44"/>
      <c r="I101" s="45">
        <f>SUM(I96:I100)</f>
        <v>-1277</v>
      </c>
      <c r="J101" s="44"/>
      <c r="K101" s="45">
        <f>SUM(K96:K100)</f>
        <v>-5805</v>
      </c>
    </row>
    <row r="102" spans="1:11">
      <c r="A102" s="32" t="s">
        <v>52</v>
      </c>
      <c r="C102" s="33"/>
      <c r="E102" s="8">
        <f>SUM(E77,E94,E101)</f>
        <v>-11911</v>
      </c>
      <c r="F102" s="8"/>
      <c r="G102" s="8">
        <f>SUM(G77,G94,G101)</f>
        <v>-87756</v>
      </c>
      <c r="H102" s="44"/>
      <c r="I102" s="8">
        <f>SUM(I77,I94,I101)</f>
        <v>-38155</v>
      </c>
      <c r="J102" s="44"/>
      <c r="K102" s="8">
        <f>SUM(K77,K94,K101)</f>
        <v>1774</v>
      </c>
    </row>
    <row r="103" spans="1:11">
      <c r="A103" s="72" t="s">
        <v>92</v>
      </c>
      <c r="B103" s="14"/>
      <c r="C103" s="53"/>
      <c r="E103" s="46">
        <v>161535</v>
      </c>
      <c r="F103" s="8"/>
      <c r="G103" s="8">
        <v>101898</v>
      </c>
      <c r="H103" s="44"/>
      <c r="I103" s="46">
        <v>47940</v>
      </c>
      <c r="J103" s="44"/>
      <c r="K103" s="46">
        <v>662</v>
      </c>
    </row>
    <row r="104" spans="1:11" ht="24" thickBot="1">
      <c r="A104" s="73" t="s">
        <v>93</v>
      </c>
      <c r="B104" s="36"/>
      <c r="C104" s="53"/>
      <c r="E104" s="74">
        <f>SUM(E102:E103)</f>
        <v>149624</v>
      </c>
      <c r="F104" s="8"/>
      <c r="G104" s="7">
        <f>SUM(G102:G103)</f>
        <v>14142</v>
      </c>
      <c r="H104" s="44"/>
      <c r="I104" s="74">
        <f>SUM(I102:I103)</f>
        <v>9785</v>
      </c>
      <c r="J104" s="44"/>
      <c r="K104" s="74">
        <f>SUM(K102:K103)</f>
        <v>2436</v>
      </c>
    </row>
    <row r="105" spans="1:11" ht="24" thickTop="1">
      <c r="C105" s="53"/>
      <c r="D105" s="43"/>
      <c r="E105" s="44"/>
      <c r="F105" s="44"/>
      <c r="G105" s="44"/>
      <c r="H105" s="44"/>
      <c r="I105" s="44"/>
      <c r="J105" s="44"/>
      <c r="K105" s="44"/>
    </row>
    <row r="106" spans="1:11">
      <c r="A106" s="73" t="s">
        <v>135</v>
      </c>
      <c r="C106" s="53"/>
      <c r="D106" s="43"/>
      <c r="E106" s="43"/>
      <c r="F106" s="43"/>
      <c r="G106" s="43"/>
      <c r="H106" s="43"/>
      <c r="I106" s="43"/>
      <c r="J106" s="43"/>
      <c r="K106" s="43"/>
    </row>
    <row r="107" spans="1:11">
      <c r="A107" s="20" t="s">
        <v>133</v>
      </c>
      <c r="C107" s="53"/>
      <c r="D107" s="43"/>
      <c r="E107" s="43"/>
      <c r="F107" s="43"/>
      <c r="G107" s="43"/>
      <c r="H107" s="43"/>
      <c r="I107" s="43"/>
      <c r="J107" s="43"/>
      <c r="K107" s="43"/>
    </row>
    <row r="108" spans="1:11">
      <c r="A108" s="20" t="s">
        <v>137</v>
      </c>
      <c r="C108" s="33">
        <v>4</v>
      </c>
      <c r="D108" s="43"/>
      <c r="E108" s="44">
        <v>6855</v>
      </c>
      <c r="F108" s="44"/>
      <c r="G108" s="44">
        <v>8066</v>
      </c>
      <c r="H108" s="44"/>
      <c r="I108" s="44">
        <v>0</v>
      </c>
      <c r="J108" s="44"/>
      <c r="K108" s="44">
        <v>0</v>
      </c>
    </row>
    <row r="109" spans="1:11">
      <c r="A109" s="20" t="s">
        <v>141</v>
      </c>
      <c r="C109" s="53"/>
      <c r="D109" s="43"/>
      <c r="E109" s="44">
        <v>5</v>
      </c>
      <c r="F109" s="44"/>
      <c r="G109" s="44">
        <v>0</v>
      </c>
      <c r="H109" s="44"/>
      <c r="I109" s="44">
        <v>5</v>
      </c>
      <c r="J109" s="44"/>
      <c r="K109" s="44">
        <v>0</v>
      </c>
    </row>
    <row r="110" spans="1:11">
      <c r="C110" s="53"/>
      <c r="D110" s="43"/>
      <c r="E110" s="43"/>
      <c r="F110" s="43"/>
      <c r="G110" s="43"/>
      <c r="H110" s="43"/>
      <c r="I110" s="43"/>
      <c r="J110" s="43"/>
      <c r="K110" s="43"/>
    </row>
    <row r="111" spans="1:11">
      <c r="A111" s="37" t="s">
        <v>15</v>
      </c>
      <c r="B111" s="36"/>
      <c r="C111" s="53"/>
      <c r="E111" s="23"/>
      <c r="F111" s="23"/>
      <c r="G111" s="23"/>
      <c r="H111" s="23"/>
    </row>
    <row r="112" spans="1:11">
      <c r="A112" s="37"/>
      <c r="B112" s="36"/>
      <c r="C112" s="53"/>
      <c r="E112" s="23"/>
      <c r="F112" s="23"/>
      <c r="G112" s="23"/>
      <c r="H112" s="23"/>
    </row>
    <row r="114" spans="2:19" s="20" customFormat="1">
      <c r="B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2:19" s="20" customFormat="1">
      <c r="B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2:19" s="20" customFormat="1">
      <c r="B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2:19" s="20" customFormat="1">
      <c r="B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2:19" s="20" customFormat="1">
      <c r="B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2:19" s="20" customFormat="1">
      <c r="B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2:19" s="20" customFormat="1">
      <c r="B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2:19" s="20" customFormat="1">
      <c r="B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2:19" s="20" customFormat="1">
      <c r="B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2:19" s="20" customFormat="1">
      <c r="B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2:19" s="20" customFormat="1">
      <c r="B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2:19" s="20" customFormat="1">
      <c r="B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2:19" s="20" customFormat="1">
      <c r="B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2:19" s="20" customFormat="1">
      <c r="B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2:19" s="20" customFormat="1">
      <c r="B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2:19" s="20" customFormat="1">
      <c r="B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2:19" s="20" customFormat="1">
      <c r="B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2:19" s="20" customFormat="1">
      <c r="B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2:19" s="20" customFormat="1">
      <c r="B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2:19" s="20" customFormat="1">
      <c r="B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2:19" s="20" customFormat="1">
      <c r="B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2:19" s="20" customFormat="1">
      <c r="B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2:19" s="20" customFormat="1">
      <c r="B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2:19" s="20" customFormat="1">
      <c r="B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2:19" s="20" customFormat="1">
      <c r="B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2:19" s="20" customFormat="1">
      <c r="B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2:19" s="20" customFormat="1">
      <c r="B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2:19" s="20" customFormat="1">
      <c r="B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2:19" s="20" customFormat="1">
      <c r="B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2:19" s="20" customFormat="1">
      <c r="B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2:19" s="20" customFormat="1">
      <c r="B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2:19" s="20" customFormat="1">
      <c r="B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2:19" s="20" customFormat="1">
      <c r="B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2:19" s="20" customFormat="1">
      <c r="B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2:19" s="20" customFormat="1">
      <c r="B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2:19" s="20" customFormat="1">
      <c r="B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2:19" s="20" customFormat="1">
      <c r="B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2:19" s="20" customFormat="1">
      <c r="B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2:19" s="20" customFormat="1">
      <c r="B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2:19" s="20" customFormat="1">
      <c r="B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2:19" s="20" customFormat="1">
      <c r="B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2:19" s="20" customFormat="1">
      <c r="B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2:19" s="20" customFormat="1">
      <c r="B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2:19" s="20" customFormat="1">
      <c r="B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2:19" s="20" customFormat="1">
      <c r="B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2:19" s="20" customFormat="1">
      <c r="B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2:19" s="20" customFormat="1">
      <c r="B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2:19" s="20" customFormat="1">
      <c r="B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2:19" s="20" customFormat="1">
      <c r="B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2:19" s="20" customFormat="1">
      <c r="B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2:19" s="20" customFormat="1">
      <c r="B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2:19" s="20" customFormat="1">
      <c r="B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</sheetData>
  <pageMargins left="0.78740157480314965" right="0.27559055118110237" top="0.31496062992125984" bottom="0.19685039370078741" header="0.31496062992125984" footer="0.19685039370078741"/>
  <pageSetup paperSize="9" scale="80" fitToHeight="7" orientation="portrait" cellComments="asDisplayed" r:id="rId1"/>
  <rowBreaks count="2" manualBreakCount="2">
    <brk id="35" max="11" man="1"/>
    <brk id="7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showGridLines="0" view="pageBreakPreview" zoomScale="85" zoomScaleNormal="70" zoomScaleSheetLayoutView="85" workbookViewId="0"/>
  </sheetViews>
  <sheetFormatPr defaultColWidth="9.140625" defaultRowHeight="24" customHeight="1"/>
  <cols>
    <col min="1" max="2" width="15.7109375" style="19" customWidth="1"/>
    <col min="3" max="3" width="11.7109375" style="19" customWidth="1"/>
    <col min="4" max="4" width="1.7109375" style="49" customWidth="1"/>
    <col min="5" max="5" width="15.7109375" style="19" customWidth="1"/>
    <col min="6" max="6" width="1.7109375" style="19" customWidth="1"/>
    <col min="7" max="7" width="15.7109375" style="19" customWidth="1"/>
    <col min="8" max="8" width="1.7109375" style="19" customWidth="1"/>
    <col min="9" max="9" width="15.7109375" style="19" customWidth="1"/>
    <col min="10" max="10" width="1.7109375" style="19" customWidth="1"/>
    <col min="11" max="11" width="15.7109375" style="19" customWidth="1"/>
    <col min="12" max="12" width="1.7109375" style="19" customWidth="1"/>
    <col min="13" max="16384" width="9.140625" style="19"/>
  </cols>
  <sheetData>
    <row r="1" spans="1:11" ht="24" customHeight="1">
      <c r="B1" s="54"/>
      <c r="C1" s="54"/>
      <c r="D1" s="55"/>
      <c r="E1" s="54"/>
      <c r="F1" s="54"/>
      <c r="G1" s="54"/>
      <c r="H1" s="54"/>
      <c r="I1" s="54"/>
      <c r="J1" s="54"/>
      <c r="K1" s="18" t="s">
        <v>69</v>
      </c>
    </row>
    <row r="2" spans="1:11" ht="24" customHeight="1">
      <c r="A2" s="56" t="s">
        <v>73</v>
      </c>
      <c r="B2" s="15"/>
      <c r="C2" s="15"/>
      <c r="D2" s="57"/>
      <c r="E2" s="15"/>
      <c r="F2" s="15"/>
      <c r="G2" s="15"/>
      <c r="H2" s="15"/>
      <c r="I2" s="15"/>
      <c r="J2" s="15"/>
    </row>
    <row r="3" spans="1:11" ht="24" customHeight="1">
      <c r="A3" s="15" t="s">
        <v>53</v>
      </c>
      <c r="B3" s="15"/>
      <c r="C3" s="15"/>
      <c r="D3" s="57"/>
      <c r="E3" s="15"/>
      <c r="F3" s="15"/>
      <c r="G3" s="15"/>
      <c r="H3" s="15"/>
      <c r="I3" s="15"/>
      <c r="J3" s="15"/>
      <c r="K3" s="15"/>
    </row>
    <row r="4" spans="1:11" ht="24" customHeight="1">
      <c r="A4" s="15" t="s">
        <v>149</v>
      </c>
      <c r="B4" s="15"/>
      <c r="C4" s="15"/>
      <c r="D4" s="57"/>
      <c r="E4" s="15"/>
      <c r="F4" s="15"/>
      <c r="G4" s="15"/>
      <c r="H4" s="15"/>
      <c r="I4" s="15"/>
      <c r="J4" s="15"/>
      <c r="K4" s="15"/>
    </row>
    <row r="5" spans="1:11" ht="24" customHeight="1">
      <c r="B5" s="58"/>
      <c r="C5" s="58"/>
      <c r="D5" s="59"/>
      <c r="E5" s="58"/>
      <c r="F5" s="58"/>
      <c r="G5" s="58"/>
      <c r="H5" s="58"/>
      <c r="I5" s="58"/>
      <c r="J5" s="58"/>
      <c r="K5" s="60" t="s">
        <v>68</v>
      </c>
    </row>
    <row r="6" spans="1:11" ht="24" customHeight="1">
      <c r="A6" s="43"/>
      <c r="B6" s="43"/>
      <c r="C6" s="43"/>
      <c r="D6" s="61"/>
      <c r="E6" s="92" t="s">
        <v>1</v>
      </c>
      <c r="F6" s="92"/>
      <c r="G6" s="92"/>
      <c r="H6" s="92"/>
      <c r="I6" s="92"/>
      <c r="J6" s="92"/>
      <c r="K6" s="92"/>
    </row>
    <row r="7" spans="1:11" s="43" customFormat="1" ht="24" customHeight="1">
      <c r="D7" s="62"/>
      <c r="E7" s="62" t="s">
        <v>28</v>
      </c>
      <c r="F7" s="62"/>
      <c r="J7" s="62"/>
      <c r="K7" s="43" t="s">
        <v>54</v>
      </c>
    </row>
    <row r="8" spans="1:11" s="43" customFormat="1" ht="24" customHeight="1">
      <c r="E8" s="62" t="s">
        <v>99</v>
      </c>
      <c r="G8" s="43" t="s">
        <v>55</v>
      </c>
      <c r="J8" s="62"/>
      <c r="K8" s="43" t="s">
        <v>56</v>
      </c>
    </row>
    <row r="9" spans="1:11" s="43" customFormat="1" ht="24" customHeight="1">
      <c r="D9" s="62"/>
      <c r="E9" s="85" t="s">
        <v>98</v>
      </c>
      <c r="G9" s="85" t="s">
        <v>57</v>
      </c>
      <c r="I9" s="85" t="s">
        <v>88</v>
      </c>
      <c r="K9" s="85" t="s">
        <v>58</v>
      </c>
    </row>
    <row r="10" spans="1:11" ht="24" customHeight="1">
      <c r="A10" s="32" t="s">
        <v>71</v>
      </c>
      <c r="C10" s="63"/>
      <c r="D10" s="63"/>
      <c r="E10" s="44">
        <v>641469</v>
      </c>
      <c r="F10" s="44"/>
      <c r="G10" s="44">
        <v>263629</v>
      </c>
      <c r="H10" s="44"/>
      <c r="I10" s="44">
        <v>-167094</v>
      </c>
      <c r="J10" s="44"/>
      <c r="K10" s="44">
        <f>SUM(E10:I10)</f>
        <v>738004</v>
      </c>
    </row>
    <row r="11" spans="1:11" ht="24" customHeight="1">
      <c r="A11" s="20" t="s">
        <v>89</v>
      </c>
      <c r="C11" s="63"/>
      <c r="D11" s="63"/>
      <c r="E11" s="8">
        <v>0</v>
      </c>
      <c r="F11" s="8"/>
      <c r="G11" s="8">
        <v>0</v>
      </c>
      <c r="H11" s="8"/>
      <c r="I11" s="8">
        <f>PL!G23</f>
        <v>-17685</v>
      </c>
      <c r="J11" s="44"/>
      <c r="K11" s="44">
        <f t="shared" ref="K11:K12" si="0">SUM(E11:I11)</f>
        <v>-17685</v>
      </c>
    </row>
    <row r="12" spans="1:11" ht="24" customHeight="1">
      <c r="A12" s="20" t="s">
        <v>124</v>
      </c>
      <c r="C12" s="63"/>
      <c r="D12" s="63"/>
      <c r="E12" s="46">
        <v>0</v>
      </c>
      <c r="F12" s="44"/>
      <c r="G12" s="46">
        <v>0</v>
      </c>
      <c r="H12" s="44"/>
      <c r="I12" s="46">
        <f>PL!G26</f>
        <v>0</v>
      </c>
      <c r="J12" s="44"/>
      <c r="K12" s="46">
        <f t="shared" si="0"/>
        <v>0</v>
      </c>
    </row>
    <row r="13" spans="1:11" ht="24" customHeight="1">
      <c r="A13" s="20" t="s">
        <v>72</v>
      </c>
      <c r="C13" s="63"/>
      <c r="D13" s="63"/>
      <c r="E13" s="44">
        <f>SUM(E11:E12)</f>
        <v>0</v>
      </c>
      <c r="F13" s="44"/>
      <c r="G13" s="44">
        <f>SUM(G11:G12)</f>
        <v>0</v>
      </c>
      <c r="H13" s="44"/>
      <c r="I13" s="44">
        <f>SUM(I11:I12)</f>
        <v>-17685</v>
      </c>
      <c r="J13" s="44"/>
      <c r="K13" s="44">
        <f>SUM(K11:K12)</f>
        <v>-17685</v>
      </c>
    </row>
    <row r="14" spans="1:11" ht="24" customHeight="1" thickBot="1">
      <c r="A14" s="32" t="s">
        <v>148</v>
      </c>
      <c r="D14" s="62"/>
      <c r="E14" s="7">
        <f>SUM(E13)+E10</f>
        <v>641469</v>
      </c>
      <c r="F14" s="8"/>
      <c r="G14" s="7">
        <f>SUM(G13)+G10</f>
        <v>263629</v>
      </c>
      <c r="H14" s="8"/>
      <c r="I14" s="7">
        <f>SUM(I13)+I10</f>
        <v>-184779</v>
      </c>
      <c r="J14" s="44"/>
      <c r="K14" s="7">
        <f>SUM(K13)+K10</f>
        <v>720319</v>
      </c>
    </row>
    <row r="15" spans="1:11" ht="24" customHeight="1" thickTop="1">
      <c r="A15" s="32"/>
      <c r="D15" s="62"/>
      <c r="E15" s="8"/>
      <c r="F15" s="8"/>
      <c r="G15" s="8"/>
      <c r="H15" s="8"/>
      <c r="I15" s="8"/>
      <c r="J15" s="44"/>
      <c r="K15" s="8"/>
    </row>
    <row r="16" spans="1:11" ht="24" customHeight="1">
      <c r="A16" s="32" t="s">
        <v>150</v>
      </c>
      <c r="C16" s="63"/>
      <c r="D16" s="63"/>
      <c r="E16" s="44">
        <v>641469</v>
      </c>
      <c r="F16" s="44"/>
      <c r="G16" s="44">
        <v>263629</v>
      </c>
      <c r="H16" s="44"/>
      <c r="I16" s="44">
        <v>-211742</v>
      </c>
      <c r="J16" s="44"/>
      <c r="K16" s="44">
        <f>SUM(E16:I16)</f>
        <v>693356</v>
      </c>
    </row>
    <row r="17" spans="1:12" ht="24" customHeight="1">
      <c r="A17" s="20" t="s">
        <v>89</v>
      </c>
      <c r="C17" s="63"/>
      <c r="D17" s="63"/>
      <c r="E17" s="8">
        <v>0</v>
      </c>
      <c r="F17" s="8"/>
      <c r="G17" s="8">
        <v>0</v>
      </c>
      <c r="H17" s="8"/>
      <c r="I17" s="8">
        <f>PL!E23</f>
        <v>-15613</v>
      </c>
      <c r="J17" s="44"/>
      <c r="K17" s="44">
        <f t="shared" ref="K17:K18" si="1">SUM(E17:I17)</f>
        <v>-15613</v>
      </c>
    </row>
    <row r="18" spans="1:12" ht="24" customHeight="1">
      <c r="A18" s="20" t="s">
        <v>124</v>
      </c>
      <c r="C18" s="63"/>
      <c r="D18" s="63"/>
      <c r="E18" s="46">
        <v>0</v>
      </c>
      <c r="F18" s="44"/>
      <c r="G18" s="46">
        <v>0</v>
      </c>
      <c r="H18" s="44"/>
      <c r="I18" s="46">
        <f>PL!E26</f>
        <v>0</v>
      </c>
      <c r="J18" s="44"/>
      <c r="K18" s="46">
        <f t="shared" si="1"/>
        <v>0</v>
      </c>
    </row>
    <row r="19" spans="1:12" ht="24" customHeight="1">
      <c r="A19" s="20" t="s">
        <v>72</v>
      </c>
      <c r="C19" s="63"/>
      <c r="D19" s="63"/>
      <c r="E19" s="44">
        <f>SUM(E17:E18)</f>
        <v>0</v>
      </c>
      <c r="F19" s="44"/>
      <c r="G19" s="44">
        <f>SUM(G17:G18)</f>
        <v>0</v>
      </c>
      <c r="H19" s="44"/>
      <c r="I19" s="44">
        <f>SUM(I17:I18)</f>
        <v>-15613</v>
      </c>
      <c r="J19" s="44"/>
      <c r="K19" s="44">
        <f>SUM(K17:K18)</f>
        <v>-15613</v>
      </c>
    </row>
    <row r="20" spans="1:12" ht="24" customHeight="1" thickBot="1">
      <c r="A20" s="32" t="s">
        <v>151</v>
      </c>
      <c r="D20" s="62"/>
      <c r="E20" s="7">
        <f>SUM(E19)+E16</f>
        <v>641469</v>
      </c>
      <c r="F20" s="8"/>
      <c r="G20" s="7">
        <f>SUM(G19)+G16</f>
        <v>263629</v>
      </c>
      <c r="H20" s="8"/>
      <c r="I20" s="7">
        <f>SUM(I19)+I16</f>
        <v>-227355</v>
      </c>
      <c r="J20" s="44"/>
      <c r="K20" s="7">
        <f>SUM(K19)+K16</f>
        <v>677743</v>
      </c>
    </row>
    <row r="21" spans="1:12" ht="24" customHeight="1" thickTop="1">
      <c r="A21" s="32"/>
      <c r="D21" s="62"/>
      <c r="E21" s="62"/>
      <c r="F21" s="62"/>
      <c r="G21" s="62"/>
      <c r="H21" s="62"/>
      <c r="I21" s="62"/>
      <c r="J21" s="43"/>
      <c r="K21" s="62"/>
    </row>
    <row r="22" spans="1:12" ht="24" customHeight="1">
      <c r="B22" s="58"/>
      <c r="C22" s="58"/>
      <c r="D22" s="59"/>
      <c r="E22" s="58"/>
      <c r="F22" s="58"/>
      <c r="G22" s="58"/>
      <c r="H22" s="58"/>
      <c r="I22" s="58"/>
      <c r="J22" s="58"/>
      <c r="K22" s="60" t="s">
        <v>70</v>
      </c>
    </row>
    <row r="23" spans="1:12" ht="24" customHeight="1">
      <c r="A23" s="43"/>
      <c r="B23" s="43"/>
      <c r="C23" s="43"/>
      <c r="D23" s="61"/>
      <c r="E23" s="92" t="s">
        <v>2</v>
      </c>
      <c r="F23" s="92"/>
      <c r="G23" s="92"/>
      <c r="H23" s="92"/>
      <c r="I23" s="92"/>
      <c r="J23" s="92"/>
      <c r="K23" s="92"/>
    </row>
    <row r="24" spans="1:12" s="43" customFormat="1" ht="24" customHeight="1">
      <c r="D24" s="62"/>
      <c r="E24" s="62" t="s">
        <v>28</v>
      </c>
      <c r="J24" s="62"/>
      <c r="K24" s="43" t="s">
        <v>54</v>
      </c>
    </row>
    <row r="25" spans="1:12" s="43" customFormat="1" ht="24" customHeight="1">
      <c r="E25" s="62" t="s">
        <v>99</v>
      </c>
      <c r="G25" s="43" t="s">
        <v>55</v>
      </c>
      <c r="J25" s="62"/>
      <c r="K25" s="43" t="s">
        <v>56</v>
      </c>
    </row>
    <row r="26" spans="1:12" s="43" customFormat="1" ht="24" customHeight="1">
      <c r="D26" s="62"/>
      <c r="E26" s="87" t="s">
        <v>98</v>
      </c>
      <c r="G26" s="87" t="s">
        <v>57</v>
      </c>
      <c r="I26" s="87" t="s">
        <v>88</v>
      </c>
      <c r="K26" s="87" t="s">
        <v>58</v>
      </c>
    </row>
    <row r="27" spans="1:12" ht="24" customHeight="1">
      <c r="A27" s="32" t="s">
        <v>71</v>
      </c>
      <c r="D27" s="62"/>
      <c r="E27" s="44">
        <v>641469</v>
      </c>
      <c r="F27" s="44"/>
      <c r="G27" s="44">
        <v>263629</v>
      </c>
      <c r="H27" s="44"/>
      <c r="I27" s="44">
        <v>-130589</v>
      </c>
      <c r="J27" s="44"/>
      <c r="K27" s="44">
        <f>SUM(E27:I27)</f>
        <v>774509</v>
      </c>
    </row>
    <row r="28" spans="1:12" ht="24" customHeight="1">
      <c r="A28" s="20" t="s">
        <v>80</v>
      </c>
      <c r="C28" s="63"/>
      <c r="D28" s="63"/>
      <c r="E28" s="8">
        <v>0</v>
      </c>
      <c r="F28" s="8"/>
      <c r="G28" s="8">
        <v>0</v>
      </c>
      <c r="H28" s="8"/>
      <c r="I28" s="8">
        <f>PL!K23</f>
        <v>3464</v>
      </c>
      <c r="J28" s="8"/>
      <c r="K28" s="8">
        <f>SUM(E28:I28)</f>
        <v>3464</v>
      </c>
      <c r="L28" s="43"/>
    </row>
    <row r="29" spans="1:12" ht="24" customHeight="1">
      <c r="A29" s="20" t="s">
        <v>124</v>
      </c>
      <c r="C29" s="63"/>
      <c r="D29" s="63"/>
      <c r="E29" s="46">
        <v>0</v>
      </c>
      <c r="F29" s="44"/>
      <c r="G29" s="46">
        <v>0</v>
      </c>
      <c r="H29" s="44"/>
      <c r="I29" s="46">
        <f>PL!K26</f>
        <v>0</v>
      </c>
      <c r="J29" s="44"/>
      <c r="K29" s="46">
        <f>SUM(E29:I29)</f>
        <v>0</v>
      </c>
      <c r="L29" s="43"/>
    </row>
    <row r="30" spans="1:12" ht="24" customHeight="1">
      <c r="A30" s="20" t="s">
        <v>72</v>
      </c>
      <c r="C30" s="63"/>
      <c r="D30" s="63"/>
      <c r="E30" s="44">
        <f>SUM(E28:E29)</f>
        <v>0</v>
      </c>
      <c r="F30" s="44"/>
      <c r="G30" s="44">
        <f>SUM(G28:G29)</f>
        <v>0</v>
      </c>
      <c r="H30" s="44"/>
      <c r="I30" s="44">
        <f>SUM(I28:I29)</f>
        <v>3464</v>
      </c>
      <c r="J30" s="44"/>
      <c r="K30" s="44">
        <f>SUM(K28:K29)</f>
        <v>3464</v>
      </c>
      <c r="L30" s="43"/>
    </row>
    <row r="31" spans="1:12" ht="24" customHeight="1" thickBot="1">
      <c r="A31" s="32" t="s">
        <v>148</v>
      </c>
      <c r="D31" s="62"/>
      <c r="E31" s="7">
        <f>SUM(E27:E30)-E30</f>
        <v>641469</v>
      </c>
      <c r="F31" s="8"/>
      <c r="G31" s="7">
        <f>SUM(G27:G30)-G30</f>
        <v>263629</v>
      </c>
      <c r="H31" s="8"/>
      <c r="I31" s="7">
        <f>SUM(I27:I30)-I30</f>
        <v>-127125</v>
      </c>
      <c r="J31" s="44"/>
      <c r="K31" s="7">
        <f>SUM(K27:K30)-K30</f>
        <v>777973</v>
      </c>
    </row>
    <row r="32" spans="1:12" ht="24" customHeight="1" thickTop="1">
      <c r="A32" s="32"/>
      <c r="D32" s="62"/>
      <c r="E32" s="8"/>
      <c r="F32" s="8"/>
      <c r="G32" s="8"/>
      <c r="H32" s="8"/>
      <c r="I32" s="8"/>
      <c r="J32" s="44"/>
      <c r="K32" s="8"/>
    </row>
    <row r="33" spans="1:12" ht="24" customHeight="1">
      <c r="A33" s="32" t="s">
        <v>150</v>
      </c>
      <c r="D33" s="62"/>
      <c r="E33" s="44">
        <v>641469</v>
      </c>
      <c r="F33" s="44"/>
      <c r="G33" s="44">
        <v>263629</v>
      </c>
      <c r="H33" s="44"/>
      <c r="I33" s="44">
        <v>-111982</v>
      </c>
      <c r="J33" s="44"/>
      <c r="K33" s="44">
        <f>SUM(E33:I33)</f>
        <v>793116</v>
      </c>
    </row>
    <row r="34" spans="1:12" ht="24" customHeight="1">
      <c r="A34" s="20" t="s">
        <v>80</v>
      </c>
      <c r="C34" s="63"/>
      <c r="D34" s="63"/>
      <c r="E34" s="8">
        <v>0</v>
      </c>
      <c r="F34" s="8"/>
      <c r="G34" s="8">
        <v>0</v>
      </c>
      <c r="H34" s="8"/>
      <c r="I34" s="8">
        <f>PL!I23</f>
        <v>1430</v>
      </c>
      <c r="J34" s="8"/>
      <c r="K34" s="8">
        <f>SUM(E34:I34)</f>
        <v>1430</v>
      </c>
      <c r="L34" s="43"/>
    </row>
    <row r="35" spans="1:12" ht="24" customHeight="1">
      <c r="A35" s="20" t="s">
        <v>124</v>
      </c>
      <c r="C35" s="63"/>
      <c r="D35" s="63"/>
      <c r="E35" s="46">
        <v>0</v>
      </c>
      <c r="F35" s="44"/>
      <c r="G35" s="46">
        <v>0</v>
      </c>
      <c r="H35" s="44"/>
      <c r="I35" s="46">
        <v>0</v>
      </c>
      <c r="J35" s="44"/>
      <c r="K35" s="46">
        <f>SUM(E35:I35)</f>
        <v>0</v>
      </c>
      <c r="L35" s="43"/>
    </row>
    <row r="36" spans="1:12" ht="24" customHeight="1">
      <c r="A36" s="20" t="s">
        <v>72</v>
      </c>
      <c r="C36" s="63"/>
      <c r="D36" s="63"/>
      <c r="E36" s="45">
        <f>SUM(E34:E35)</f>
        <v>0</v>
      </c>
      <c r="F36" s="44"/>
      <c r="G36" s="45">
        <f>SUM(G34:G35)</f>
        <v>0</v>
      </c>
      <c r="H36" s="44"/>
      <c r="I36" s="45">
        <f>SUM(I34:I35)</f>
        <v>1430</v>
      </c>
      <c r="J36" s="44"/>
      <c r="K36" s="45">
        <f>SUM(K34:K35)</f>
        <v>1430</v>
      </c>
      <c r="L36" s="43"/>
    </row>
    <row r="37" spans="1:12" ht="24" customHeight="1" thickBot="1">
      <c r="A37" s="32" t="s">
        <v>151</v>
      </c>
      <c r="D37" s="62"/>
      <c r="E37" s="7">
        <f>SUM(E36,E33)</f>
        <v>641469</v>
      </c>
      <c r="F37" s="8"/>
      <c r="G37" s="7">
        <f>SUM(G36,G33)</f>
        <v>263629</v>
      </c>
      <c r="H37" s="8"/>
      <c r="I37" s="7">
        <f>SUM(I36,I33)</f>
        <v>-110552</v>
      </c>
      <c r="J37" s="44"/>
      <c r="K37" s="7">
        <f>SUM(K36,K33)</f>
        <v>794546</v>
      </c>
    </row>
    <row r="38" spans="1:12" ht="24" customHeight="1" thickTop="1">
      <c r="A38" s="32"/>
      <c r="D38" s="62"/>
      <c r="E38" s="8"/>
      <c r="F38" s="8"/>
      <c r="G38" s="8"/>
      <c r="H38" s="8"/>
      <c r="I38" s="8"/>
      <c r="J38" s="44"/>
      <c r="K38" s="8"/>
    </row>
    <row r="39" spans="1:12" ht="24" customHeight="1">
      <c r="A39" s="20" t="s">
        <v>15</v>
      </c>
      <c r="F39" s="64"/>
    </row>
  </sheetData>
  <mergeCells count="2">
    <mergeCell ref="E6:K6"/>
    <mergeCell ref="E23:K23"/>
  </mergeCells>
  <pageMargins left="0.98425196850393704" right="0.27559055118110237" top="0.51181102362204722" bottom="0.31496062992125984" header="0.31496062992125984" footer="0.31496062992125984"/>
  <pageSetup paperSize="9" scale="80" orientation="portrait" r:id="rId1"/>
  <ignoredErrors>
    <ignoredError sqref="E36:G36 E19:G19 E13:J13 E30:J30" formulaRange="1"/>
    <ignoredError sqref="K13 K30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DA11E6C4CFF10340ACFB60C6532EE841" ma:contentTypeVersion="9" ma:contentTypeDescription="สร้างเอกสารใหม่" ma:contentTypeScope="" ma:versionID="18fec7ec73f4b366336cc9bfad513cdf">
  <xsd:schema xmlns:xsd="http://www.w3.org/2001/XMLSchema" xmlns:xs="http://www.w3.org/2001/XMLSchema" xmlns:p="http://schemas.microsoft.com/office/2006/metadata/properties" xmlns:ns2="a883f10b-3641-42ba-87cf-9989725e5e82" targetNamespace="http://schemas.microsoft.com/office/2006/metadata/properties" ma:root="true" ma:fieldsID="83339f47741f5ca4be6f1bed4efc20b4" ns2:_="">
    <xsd:import namespace="a883f10b-3641-42ba-87cf-9989725e5e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3f10b-3641-42ba-87cf-9989725e5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4A9C91-5B3E-4F2C-A51D-A36115E277E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883f10b-3641-42ba-87cf-9989725e5e8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9D749A-07BB-4BC1-A349-F19657C254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C836D-747C-44A8-B814-C90533B5A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3f10b-3641-42ba-87cf-9989725e5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</vt:lpstr>
      <vt:lpstr>PL</vt:lpstr>
      <vt:lpstr>CE</vt:lpstr>
      <vt:lpstr>BS!Print_Area</vt:lpstr>
      <vt:lpstr>CE!Print_Area</vt:lpstr>
      <vt:lpstr>PL!Print_Area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Julalak Auttajariyakul</cp:lastModifiedBy>
  <cp:lastPrinted>2021-05-06T09:03:14Z</cp:lastPrinted>
  <dcterms:created xsi:type="dcterms:W3CDTF">2011-03-08T09:02:15Z</dcterms:created>
  <dcterms:modified xsi:type="dcterms:W3CDTF">2021-05-10T08:21:32Z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0x010100DA11E6C4CFF10340ACFB60C6532EE841</vt:lpwstr>
  </property>
</Properties>
</file>