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310" tabRatio="750" activeTab="0"/>
  </bookViews>
  <sheets>
    <sheet name="BS" sheetId="1" r:id="rId1"/>
    <sheet name="PL" sheetId="2" r:id="rId2"/>
    <sheet name="Consolidated" sheetId="3" r:id="rId3"/>
    <sheet name="The Company" sheetId="4" r:id="rId4"/>
  </sheets>
  <definedNames>
    <definedName name="_xlnm.Print_Area" localSheetId="0">'BS'!$A$1:$L$94</definedName>
    <definedName name="_xlnm.Print_Area" localSheetId="2">'Consolidated'!$A$1:$K$16</definedName>
    <definedName name="_xlnm.Print_Area" localSheetId="1">'PL'!$A$1:$J$115</definedName>
    <definedName name="_xlnm.Print_Area" localSheetId="3">'The Company'!$A$1:$L$22</definedName>
  </definedNames>
  <calcPr fullCalcOnLoad="1"/>
</workbook>
</file>

<file path=xl/comments1.xml><?xml version="1.0" encoding="utf-8"?>
<comments xmlns="http://schemas.openxmlformats.org/spreadsheetml/2006/main">
  <authors>
    <author>Palida Bunyongrukkul</author>
    <author>Messara Kaewkarn</author>
  </authors>
  <commentList>
    <comment ref="A46" authorId="0">
      <text>
        <r>
          <rPr>
            <b/>
            <sz val="9"/>
            <rFont val="Tahoma"/>
            <family val="2"/>
          </rPr>
          <t>รวมอยู่ในเจ้าหนี้การค้าและเจ้าหนี้อื่นก่อน 
หากรายการมีสาระสำคัญควรแยกบรรทัด โดยอยู่หลังเจ้าหนี้การค้าและเจ้าหนี้อื่น</t>
        </r>
      </text>
    </comment>
    <comment ref="A54" authorId="1">
      <text>
        <r>
          <rPr>
            <b/>
            <sz val="9"/>
            <rFont val="Tahoma"/>
            <family val="2"/>
          </rPr>
          <t>Messara Kaewkarn:</t>
        </r>
        <r>
          <rPr>
            <sz val="9"/>
            <rFont val="Tahoma"/>
            <family val="2"/>
          </rPr>
          <t xml:space="preserve">
ประมาณการค่าซ่อมแซมโครงการเพลินจิต</t>
        </r>
      </text>
    </comment>
  </commentList>
</comments>
</file>

<file path=xl/sharedStrings.xml><?xml version="1.0" encoding="utf-8"?>
<sst xmlns="http://schemas.openxmlformats.org/spreadsheetml/2006/main" count="269" uniqueCount="176">
  <si>
    <t>งบแสดงฐานะการเงิน</t>
  </si>
  <si>
    <t>งบการเงินรวม</t>
  </si>
  <si>
    <t>งบการเงินเฉพาะกิจการ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</si>
  <si>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</si>
  <si>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</si>
  <si>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</si>
  <si>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</si>
  <si>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เงินให้กู้ยืมระยะสั้นแก่กิจการที่เกี่ยวข้องกัน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</si>
  <si>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</si>
  <si>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</si>
  <si>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</si>
  <si>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เงินฝากธนาคารที่มีภาระค้ำประกัน</t>
  </si>
  <si>
    <t>เงินลงทุนในบริษัทย่อย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</si>
  <si>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</si>
  <si>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</si>
  <si>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</si>
  <si>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</si>
  <si>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</si>
  <si>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</si>
  <si>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</si>
  <si>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 xml:space="preserve">   ภายในหนึ่งปี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</si>
  <si>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</si>
  <si>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</si>
  <si>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</si>
  <si>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 xml:space="preserve">   ถึงกำหนดชำระภายในหนึ่งปี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</si>
  <si>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</si>
  <si>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</si>
  <si>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</si>
  <si>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</si>
  <si>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</si>
  <si>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</si>
  <si>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</si>
  <si>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</si>
  <si>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</si>
  <si>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</si>
  <si>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</si>
  <si>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</si>
  <si>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</si>
  <si>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</si>
  <si>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</si>
  <si>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</si>
  <si>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</si>
  <si>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</si>
  <si>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</si>
  <si>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</si>
  <si>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</si>
  <si>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ดอกเบี้ยรับ</t>
  </si>
  <si>
    <t xml:space="preserve">   ค่าใช้จ่ายดอกเบี้ย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</si>
  <si>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</si>
  <si>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</si>
  <si>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</si>
  <si>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</si>
  <si>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</si>
  <si>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</si>
  <si>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</si>
  <si>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เงินสดและรายการเทียบเท่าเงินสดเพิ่มขึ้น (ลดลง) สุทธิ</t>
  </si>
  <si>
    <t>งบแสดงการเปลี่ยนแปลงส่วนของผู้ถือหุ้น</t>
  </si>
  <si>
    <t>รวม</t>
  </si>
  <si>
    <t>ส่วนเกินมูลค่า</t>
  </si>
  <si>
    <t>ส่วนของ</t>
  </si>
  <si>
    <t>หุ้นสามัญ</t>
  </si>
  <si>
    <t>ผู้ถือหุ้น</t>
  </si>
  <si>
    <t>ส่วนของผู้ถือหุ้นของบริษัทฯ</t>
  </si>
  <si>
    <t>งบแสดงการเปลี่ยนแปลงส่วนของผู้ถือหุ้น (ต่อ)</t>
  </si>
  <si>
    <t>เจ้าหนี้การค้าและเจ้าหนี้อื่น</t>
  </si>
  <si>
    <t xml:space="preserve">   เจ้าหนี้การค้าและเจ้าหนี้อื่น</t>
  </si>
  <si>
    <t>ค่าใช้จ่ายในการขายและจัดจำหน่าย</t>
  </si>
  <si>
    <t>31 ธันวาคม 2562</t>
  </si>
  <si>
    <t>ยอดคงเหลือ ณ วันที่ 1 มกราคม 2562</t>
  </si>
  <si>
    <t>ณ วันที่ 31 มีนาคม 2563</t>
  </si>
  <si>
    <t>31 มีนาคม 2563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</si>
  <si>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</si>
  <si>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</t>
  </si>
  <si>
    <t>(ตรวจสอบแล้ว)</t>
  </si>
  <si>
    <t>(ยังไม่ได้ตรวจสอบ</t>
  </si>
  <si>
    <t>แต่สอบทานแล้ว)</t>
  </si>
  <si>
    <t>(หน่วย: พันบาท)</t>
  </si>
  <si>
    <t>(ยังไม่ได้ตรวจสอบ แต่สอบทานแล้ว)</t>
  </si>
  <si>
    <t>สำหรับงวดสามเดือนสิ้นสุดวันที่ 31 มีนาคม 2563</t>
  </si>
  <si>
    <t xml:space="preserve">(หน่วย: พันบาท)  </t>
  </si>
  <si>
    <t>ยอดคงเหลือ ณ วันที่ 31 มีนาคม 2562</t>
  </si>
  <si>
    <t>ยอดคงเหลือ ณ วันที่ 31 มีนาคม 2563</t>
  </si>
  <si>
    <t>ยอดคงเหลือ ณ วันที่ 1 มกราคม 2563</t>
  </si>
  <si>
    <t>กำไรขาดทุนเบ็ดเสร็จรวมสำหรับงวด</t>
  </si>
  <si>
    <t>บริษัท พราว เรียล เอสเตท จำกัด (มหาชน) และบริษัทย่อย</t>
  </si>
  <si>
    <t>ต้นทุนการพัฒนาอสังหาริมทรัพย์</t>
  </si>
  <si>
    <t>สินทรัพย์ไม่มีตัวตน</t>
  </si>
  <si>
    <t>สินทรัพย์ภาษีเงินได้รอการตัดบัญชี</t>
  </si>
  <si>
    <t>ส่วนของเงินกู้ยืมระยะยาวจากสถาบันการเงินที่ถึงกำหนดชำระ</t>
  </si>
  <si>
    <t>เงินกู้ยืมระยะสั้นจากกิจการที่เกี่ยวข้องกัน</t>
  </si>
  <si>
    <t>ค่าใช้จ่ายสำหรับโครงการค้างจ่าย</t>
  </si>
  <si>
    <t>เจ้าหนี้เงินประกันผลงาน</t>
  </si>
  <si>
    <t xml:space="preserve">      หุ้นสามัญ 673,148,951 หุ้น มูลค่าหุ้นละ 1 บาท</t>
  </si>
  <si>
    <t xml:space="preserve">      หุ้นสามัญ 641,468,952 หุ้น มูลค่าหุ้นละ 1 บาท</t>
  </si>
  <si>
    <t>รายได้จากการขายอสังหาริมทรัพย์</t>
  </si>
  <si>
    <t>รายได้จากงานตามสัญญา</t>
  </si>
  <si>
    <t>ต้นทุนงานตามสัญญา</t>
  </si>
  <si>
    <t>ส่วนแบ่งขาดทุนจากเงินลงทุนในการร่วมค้า</t>
  </si>
  <si>
    <t>กำไรสำหรับงวด</t>
  </si>
  <si>
    <t xml:space="preserve">   ส่วนแบ่งขาดทุนจากเงินลงทุนในการร่วมค้า</t>
  </si>
  <si>
    <t xml:space="preserve">   ต้นทุนการพัฒนาอสังหาริมทรัพย์</t>
  </si>
  <si>
    <t xml:space="preserve">   รายได้ค้างรับ</t>
  </si>
  <si>
    <t xml:space="preserve">   ค่าใช้จ่ายสำหรับโครงการค้างจ่าย</t>
  </si>
  <si>
    <t xml:space="preserve">   เจ้าหนี้เงินประกันผลงาน</t>
  </si>
  <si>
    <t xml:space="preserve">   สินทรัพย์ไม่หมุนเวียนอื่น</t>
  </si>
  <si>
    <t>เงินสดจ่ายเพื่อให้กู้ยืมระยะสั้นแก่กิจการที่เกี่ยวข้องกัน</t>
  </si>
  <si>
    <t>เงินสดจ่ายซื้ออุปกรณ์</t>
  </si>
  <si>
    <t>เงินสดรับจากการจำหน่ายอุปกรณ์</t>
  </si>
  <si>
    <t>เงินสดจ่ายคืนเงินกู้ยืมระยะยาวจากสถาบันการเงิน</t>
  </si>
  <si>
    <t xml:space="preserve">เงินสดรับจากการกู้ยืมระยะสั้นจากกิจการที่เกี่ยวข้องกัน </t>
  </si>
  <si>
    <t>ขาดทุนสะสม</t>
  </si>
  <si>
    <t>ขาดทุนสำหรับงวด</t>
  </si>
  <si>
    <t>เงินให้กู้ยืมระยะยาวแก่กิจการที่เกี่ยวข้องกัน</t>
  </si>
  <si>
    <t xml:space="preserve">   เงินฝากธนาคารที่มีภาระค้ำประกัน</t>
  </si>
  <si>
    <t>เงินสดจ่ายเพื่อซื้อสินทรัพย์ไม่มีตัวตน</t>
  </si>
  <si>
    <t>เงินสดจ่ายคืนเงินกู้ยืมระยะสั้นจากสถาบันการเงิน</t>
  </si>
  <si>
    <t>เงินสดและรายการเทียบเท่าเงินสด ณ วันต้นงวด</t>
  </si>
  <si>
    <t xml:space="preserve">เงินสดและรายการเทียบเท่าเงินสด ณ วันสิ้นงวด  </t>
  </si>
  <si>
    <t xml:space="preserve">อาคารและอุปกรณ์ </t>
  </si>
  <si>
    <t>สินทรัพย์สิทธิการใช้</t>
  </si>
  <si>
    <t>ลูกหนี้อื่น</t>
  </si>
  <si>
    <t>เงินกู้ยืมระยะยาวจากสถาบันการเงิน - สุทธิจากส่วนที่</t>
  </si>
  <si>
    <t>ชำระแล้ว</t>
  </si>
  <si>
    <t>ที่ออกและ</t>
  </si>
  <si>
    <t>รายได้รับล่วงหน้าจากงานตามสัญญา</t>
  </si>
  <si>
    <t>รายได้รับล่วงหน้าจากการขายอสังหาริมทรัพย์</t>
  </si>
  <si>
    <t>รายได้ทางการเงิน</t>
  </si>
  <si>
    <t>ต้นทุนทางการเงิน</t>
  </si>
  <si>
    <t xml:space="preserve">   โอนกลับประมาณการค่าซ่อมแซม</t>
  </si>
  <si>
    <t xml:space="preserve">   รายได้รับล่วงหน้าจากการขายอสังหาริมทรัพย์</t>
  </si>
  <si>
    <t xml:space="preserve">   รายได้รับล่วงหน้าจากงานตามสัญญา</t>
  </si>
  <si>
    <t xml:space="preserve">   ตัดบัญชีเจ้าหนี้เงินประกันผลงาน</t>
  </si>
  <si>
    <t>สินทรัพย์ภาษีเงินได้ของงวดปัจจุบัน</t>
  </si>
  <si>
    <t>สินค้าคงเหลือ</t>
  </si>
  <si>
    <t>กำไร(ขาดทุน)จากการดำเนินงาน</t>
  </si>
  <si>
    <t>รายได้ภาษีเงินได้</t>
  </si>
  <si>
    <t>กำไร(ขาดทุน)สำหรับงวด</t>
  </si>
  <si>
    <t>กำไร(ขาดทุน)ก่อนภาษี</t>
  </si>
  <si>
    <t>งบกำไรขาดทุนเบ็ดเสร็จ</t>
  </si>
  <si>
    <t xml:space="preserve">   ค่าธรรมเนียมทางการเงินตัดจำหน่าย</t>
  </si>
  <si>
    <t xml:space="preserve">   ลูกหนี้อื่น</t>
  </si>
  <si>
    <t>เงินเบิกเกินบัญชีธนาคารเพิ่มขึ้น(ลดลง)</t>
  </si>
  <si>
    <t>เงินเบิกเกินบัญชีธนาคาร</t>
  </si>
  <si>
    <t>กำไร(ขาดทุน)จากการดำเนินงานก่อนการเปลี่ยนแปลงในสินทรัพย์</t>
  </si>
  <si>
    <t xml:space="preserve">   สินค้าคงเหลือ</t>
  </si>
  <si>
    <t>เงินสดจ่ายสำหรับสิทธิการเช่า</t>
  </si>
  <si>
    <t>เงินสดรับจากการกู้ยืมระยะยาวจากสถาบันการเงิน</t>
  </si>
  <si>
    <t>เงินสดจ่ายชำระหนี้สินตามสัญญาเช่า</t>
  </si>
  <si>
    <t>เงินสดจ่ายคืนเงินกู้ยืมระยะสั้นจากกิจการที่เกี่ยวข้องกัน</t>
  </si>
  <si>
    <t>สินทรัพย์ทางการเงินหมุนเวียนอื่น</t>
  </si>
  <si>
    <t>สินทรัพย์ทางการเงินไม่หมุนเวียนอื่น</t>
  </si>
  <si>
    <t>ประมาณการหนี้สินสำหรับต้นทุนในการรื้อถอน</t>
  </si>
  <si>
    <t xml:space="preserve">   สินทรัพย์ทางการเงินหมุนเวียนอื่น</t>
  </si>
  <si>
    <t xml:space="preserve">   สินทรัพย์ทางการเงินไม่หมุนเวียนอื่น</t>
  </si>
  <si>
    <t xml:space="preserve">   ประมาณการหนี้สินสำหรับต้นทุนในการรื้อถอน</t>
  </si>
  <si>
    <t>หนี้สินและส่วนของผู้ถือหุ้น (ต่อ)</t>
  </si>
  <si>
    <t>กำไรขาดทุน</t>
  </si>
  <si>
    <t>(หน่วย: พันบาท ยกเว้นกำไรต่อหุ้นแสดงเป็นบาท)</t>
  </si>
  <si>
    <t>ต้นทุนขายอสังหาริมทรัพย์</t>
  </si>
  <si>
    <t>กำไร(ขาดทุน)ก่อนรายได้ภาษีเงินได้</t>
  </si>
  <si>
    <t>กำไรขาดทุนเบ็ดเสร็จอื่น</t>
  </si>
  <si>
    <t>กำไรขาดทุนเบ็ดเสร็จอื่นสำหรับงวด</t>
  </si>
  <si>
    <t xml:space="preserve">กำไรต่อหุ้นขั้นพื้นฐาน </t>
  </si>
  <si>
    <t>กำไรต่อหุ้น</t>
  </si>
  <si>
    <t xml:space="preserve">   กำไร(ขาดทุน)</t>
  </si>
  <si>
    <t>รายการปรับกระทบยอดกำไร(ขาดทุน)ก่อนภาษีเป็นเงินสดรับ (จ่าย)</t>
  </si>
  <si>
    <t xml:space="preserve">   กำไรจากการจำหน่ายและตัดจำหน่ายอุปกรณ์</t>
  </si>
  <si>
    <t xml:space="preserve">   ค่าตัดจำหน่ายดอกเบี้ยของหนี้สินตามสัญญาเช่า</t>
  </si>
  <si>
    <t xml:space="preserve">   สำรองผลประโยชน์ระยะยาวของพนักงาน</t>
  </si>
  <si>
    <t>กระแสเงินสดจาก (ใช้ไปใน) กิจกรรมดำเนินงาน</t>
  </si>
  <si>
    <t xml:space="preserve">   จ่ายภาษีเงินได้</t>
  </si>
  <si>
    <t>กระแสเงินสดสุทธิจาก (ใช้ไปใน) กิจกรรมดำเนินงาน</t>
  </si>
  <si>
    <t>กระแสเงินสดสุทธิใช้ไปในกิจกรรมลงทุน</t>
  </si>
  <si>
    <t>กระแสเงินสดสุทธิใช้ไปในกิจกรรมจัดหาเงิน</t>
  </si>
  <si>
    <t xml:space="preserve">   เงินสดรับค่าดอกเบี้ย</t>
  </si>
  <si>
    <t xml:space="preserve">   ดอกเบี้ยจ่าย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</si>
</sst>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dd\-mmm\-yy_)"/>
    <numFmt numFmtId="168" formatCode="#,##0.00\ &quot;F&quot;;\-#,##0.00\ &quot;F&quot;"/>
    <numFmt numFmtId="169" formatCode="_(* #,##0.000_);_(* \(#,##0.000\);_(* &quot;-&quot;??_);_(@_)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6"/>
      <name val="Wingdings 2"/>
      <family val="1"/>
    </font>
    <font>
      <b/>
      <i/>
      <sz val="18"/>
      <name val="Angsana New"/>
      <family val="1"/>
    </font>
    <font>
      <sz val="14"/>
      <name val="CordiaUPC"/>
      <family val="2"/>
    </font>
    <font>
      <i/>
      <sz val="16"/>
      <color indexed="10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FF0000"/>
      <name val="Angsana New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68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5" fillId="0" borderId="0">
      <alignment/>
      <protection/>
    </xf>
    <xf numFmtId="165" fontId="15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38" fontId="16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10" fontId="16" fillId="32" borderId="6" applyNumberFormat="0" applyBorder="0" applyAlignment="0" applyProtection="0"/>
    <xf numFmtId="0" fontId="50" fillId="0" borderId="7" applyNumberFormat="0" applyFill="0" applyAlignment="0" applyProtection="0"/>
    <xf numFmtId="0" fontId="51" fillId="33" borderId="0" applyNumberFormat="0" applyBorder="0" applyAlignment="0" applyProtection="0"/>
    <xf numFmtId="37" fontId="17" fillId="0" borderId="0">
      <alignment/>
      <protection/>
    </xf>
    <xf numFmtId="166" fontId="18" fillId="0" borderId="0">
      <alignment/>
      <protection/>
    </xf>
    <xf numFmtId="0" fontId="39" fillId="0" borderId="0">
      <alignment/>
      <protection/>
    </xf>
    <xf numFmtId="39" fontId="9" fillId="0" borderId="0">
      <alignment/>
      <protection/>
    </xf>
    <xf numFmtId="39" fontId="9" fillId="0" borderId="0">
      <alignment/>
      <protection/>
    </xf>
    <xf numFmtId="39" fontId="9" fillId="0" borderId="0">
      <alignment/>
      <protection/>
    </xf>
    <xf numFmtId="39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0" fillId="34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10" fontId="14" fillId="0" borderId="0" applyFont="0" applyFill="0" applyBorder="0" applyAlignment="0" applyProtection="0"/>
    <xf numFmtId="1" fontId="14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164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164" fontId="20" fillId="0" borderId="0" xfId="0" applyNumberFormat="1" applyFont="1" applyFill="1" applyAlignment="1" quotePrefix="1">
      <alignment horizontal="left"/>
    </xf>
    <xf numFmtId="164" fontId="20" fillId="0" borderId="0" xfId="0" applyNumberFormat="1" applyFont="1" applyFill="1" applyAlignment="1">
      <alignment horizontal="left"/>
    </xf>
    <xf numFmtId="43" fontId="20" fillId="0" borderId="0" xfId="0" applyNumberFormat="1" applyFont="1" applyFill="1" applyAlignment="1">
      <alignment/>
    </xf>
    <xf numFmtId="43" fontId="20" fillId="0" borderId="0" xfId="0" applyNumberFormat="1" applyFont="1" applyFill="1" applyAlignment="1">
      <alignment horizontal="right"/>
    </xf>
    <xf numFmtId="43" fontId="20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3" fillId="0" borderId="1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13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21" fillId="0" borderId="0" xfId="69" applyNumberFormat="1" applyFont="1" applyFill="1" applyAlignment="1">
      <alignment horizontal="center"/>
      <protection/>
    </xf>
    <xf numFmtId="0" fontId="2" fillId="0" borderId="0" xfId="0" applyNumberFormat="1" applyFont="1" applyFill="1" applyAlignment="1" quotePrefix="1">
      <alignment horizontal="left"/>
    </xf>
    <xf numFmtId="164" fontId="3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37" fontId="3" fillId="0" borderId="0" xfId="68" applyNumberFormat="1" applyFont="1" applyFill="1" applyAlignment="1">
      <alignment/>
      <protection/>
    </xf>
    <xf numFmtId="3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 quotePrefix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37" fontId="3" fillId="35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3" fillId="35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 quotePrefix="1">
      <alignment horizontal="left"/>
    </xf>
    <xf numFmtId="0" fontId="3" fillId="0" borderId="0" xfId="0" applyNumberFormat="1" applyFont="1" applyFill="1" applyAlignment="1" quotePrefix="1">
      <alignment horizontal="left"/>
    </xf>
    <xf numFmtId="41" fontId="3" fillId="0" borderId="15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41" fontId="3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15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quotePrefix="1">
      <alignment horizontal="center"/>
    </xf>
    <xf numFmtId="0" fontId="3" fillId="0" borderId="16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 quotePrefix="1">
      <alignment horizontal="left"/>
    </xf>
    <xf numFmtId="164" fontId="2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Alignment="1">
      <alignment horizontal="centerContinuous"/>
    </xf>
    <xf numFmtId="38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 quotePrefix="1">
      <alignment horizontal="left"/>
    </xf>
    <xf numFmtId="41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 horizontal="right"/>
    </xf>
    <xf numFmtId="16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169" fontId="3" fillId="0" borderId="12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Input" xfId="57"/>
    <cellStyle name="Input [yellow]" xfId="58"/>
    <cellStyle name="Linked Cell" xfId="59"/>
    <cellStyle name="Neutral" xfId="60"/>
    <cellStyle name="no dec" xfId="61"/>
    <cellStyle name="Normal - Style1" xfId="62"/>
    <cellStyle name="Normal 2" xfId="63"/>
    <cellStyle name="Normal 3" xfId="64"/>
    <cellStyle name="Normal 4" xfId="65"/>
    <cellStyle name="Normal 5" xfId="66"/>
    <cellStyle name="Normal 6" xfId="67"/>
    <cellStyle name="Normal_BS&amp;PLT Q1'2006" xfId="68"/>
    <cellStyle name="Normal_Samart Corp" xfId="69"/>
    <cellStyle name="Note" xfId="70"/>
    <cellStyle name="Output" xfId="71"/>
    <cellStyle name="Percent" xfId="72"/>
    <cellStyle name="Percent [2]" xfId="73"/>
    <cellStyle name="Quantity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view="pageBreakPreview" zoomScale="66" zoomScaleSheetLayoutView="66" zoomScalePageLayoutView="0" workbookViewId="0" topLeftCell="A1">
      <selection activeCell="A14" sqref="A14"/>
    </sheetView>
  </sheetViews>
  <sheetFormatPr defaultColWidth="10.7109375" defaultRowHeight="24" customHeight="1"/>
  <cols>
    <col min="1" max="1" width="45.57421875" style="29" customWidth="1"/>
    <col min="2" max="2" width="1.7109375" style="28" customWidth="1"/>
    <col min="3" max="3" width="6.421875" style="29" customWidth="1"/>
    <col min="4" max="4" width="1.421875" style="28" customWidth="1"/>
    <col min="5" max="5" width="13.7109375" style="28" customWidth="1"/>
    <col min="6" max="6" width="1.421875" style="28" customWidth="1"/>
    <col min="7" max="7" width="13.7109375" style="28" customWidth="1"/>
    <col min="8" max="8" width="1.421875" style="28" customWidth="1"/>
    <col min="9" max="9" width="13.7109375" style="28" customWidth="1"/>
    <col min="10" max="10" width="1.421875" style="28" customWidth="1"/>
    <col min="11" max="11" width="13.7109375" style="28" customWidth="1"/>
    <col min="12" max="12" width="0.42578125" style="28" customWidth="1"/>
    <col min="13" max="16384" width="10.7109375" style="28" customWidth="1"/>
  </cols>
  <sheetData>
    <row r="1" spans="1:11" s="23" customFormat="1" ht="23.25">
      <c r="A1" s="19" t="s">
        <v>84</v>
      </c>
      <c r="B1" s="20"/>
      <c r="C1" s="21"/>
      <c r="D1" s="22"/>
      <c r="E1" s="22"/>
      <c r="F1" s="22"/>
      <c r="G1" s="22"/>
      <c r="H1" s="22"/>
      <c r="I1" s="22"/>
      <c r="J1" s="22"/>
      <c r="K1" s="22"/>
    </row>
    <row r="2" spans="1:11" s="23" customFormat="1" ht="23.25">
      <c r="A2" s="24" t="s">
        <v>0</v>
      </c>
      <c r="B2" s="20"/>
      <c r="C2" s="21"/>
      <c r="D2" s="22"/>
      <c r="E2" s="22"/>
      <c r="F2" s="22"/>
      <c r="G2" s="22"/>
      <c r="H2" s="22"/>
      <c r="I2" s="20"/>
      <c r="J2" s="22"/>
      <c r="K2" s="20"/>
    </row>
    <row r="3" spans="1:11" s="26" customFormat="1" ht="22.5" customHeight="1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3.25">
      <c r="A4" s="21"/>
      <c r="B4" s="22"/>
      <c r="C4" s="21"/>
      <c r="D4" s="22"/>
      <c r="E4" s="22"/>
      <c r="F4" s="22"/>
      <c r="G4" s="22"/>
      <c r="H4" s="22"/>
      <c r="I4" s="22"/>
      <c r="J4" s="22"/>
      <c r="K4" s="27" t="s">
        <v>76</v>
      </c>
    </row>
    <row r="5" spans="5:11" ht="23.25">
      <c r="E5" s="96" t="s">
        <v>1</v>
      </c>
      <c r="F5" s="96"/>
      <c r="G5" s="96"/>
      <c r="I5" s="96" t="s">
        <v>2</v>
      </c>
      <c r="J5" s="96"/>
      <c r="K5" s="96"/>
    </row>
    <row r="6" spans="3:11" ht="23.25">
      <c r="C6" s="31" t="s">
        <v>3</v>
      </c>
      <c r="D6" s="32"/>
      <c r="E6" s="33" t="s">
        <v>70</v>
      </c>
      <c r="F6" s="34"/>
      <c r="G6" s="33" t="s">
        <v>67</v>
      </c>
      <c r="H6" s="35"/>
      <c r="I6" s="33" t="s">
        <v>70</v>
      </c>
      <c r="J6" s="34"/>
      <c r="K6" s="33" t="s">
        <v>67</v>
      </c>
    </row>
    <row r="7" spans="3:11" ht="23.25">
      <c r="C7" s="36"/>
      <c r="D7" s="37"/>
      <c r="E7" s="38" t="s">
        <v>74</v>
      </c>
      <c r="F7" s="39"/>
      <c r="G7" s="40" t="s">
        <v>73</v>
      </c>
      <c r="H7" s="41"/>
      <c r="I7" s="38" t="s">
        <v>74</v>
      </c>
      <c r="J7" s="39"/>
      <c r="K7" s="40" t="s">
        <v>73</v>
      </c>
    </row>
    <row r="8" spans="3:11" ht="23.25">
      <c r="C8" s="36"/>
      <c r="D8" s="37"/>
      <c r="E8" s="42" t="s">
        <v>75</v>
      </c>
      <c r="F8" s="39"/>
      <c r="G8" s="40"/>
      <c r="H8" s="41"/>
      <c r="I8" s="42" t="s">
        <v>75</v>
      </c>
      <c r="J8" s="39"/>
      <c r="K8" s="40"/>
    </row>
    <row r="9" ht="23.25">
      <c r="A9" s="43" t="s">
        <v>4</v>
      </c>
    </row>
    <row r="10" spans="1:3" ht="23.25">
      <c r="A10" s="43" t="s">
        <v>5</v>
      </c>
      <c r="C10" s="44"/>
    </row>
    <row r="11" spans="1:11" ht="23.25">
      <c r="A11" s="29" t="s">
        <v>6</v>
      </c>
      <c r="C11" s="44"/>
      <c r="E11" s="15">
        <v>14142</v>
      </c>
      <c r="F11" s="15"/>
      <c r="G11" s="15">
        <v>101898</v>
      </c>
      <c r="H11" s="15"/>
      <c r="I11" s="15">
        <v>2436</v>
      </c>
      <c r="J11" s="15"/>
      <c r="K11" s="15">
        <v>662</v>
      </c>
    </row>
    <row r="12" spans="1:11" ht="23.25">
      <c r="A12" s="29" t="s">
        <v>120</v>
      </c>
      <c r="C12" s="44">
        <v>4</v>
      </c>
      <c r="D12" s="45"/>
      <c r="E12" s="15">
        <v>584</v>
      </c>
      <c r="F12" s="15"/>
      <c r="G12" s="15">
        <v>657</v>
      </c>
      <c r="H12" s="15"/>
      <c r="I12" s="15">
        <v>34921</v>
      </c>
      <c r="J12" s="15"/>
      <c r="K12" s="15">
        <v>34664</v>
      </c>
    </row>
    <row r="13" spans="1:11" ht="23.25">
      <c r="A13" s="46" t="s">
        <v>7</v>
      </c>
      <c r="B13" s="47"/>
      <c r="C13" s="44">
        <v>3</v>
      </c>
      <c r="E13" s="15">
        <v>0</v>
      </c>
      <c r="F13" s="15"/>
      <c r="G13" s="15">
        <v>0</v>
      </c>
      <c r="H13" s="15"/>
      <c r="I13" s="15">
        <v>6672</v>
      </c>
      <c r="J13" s="15"/>
      <c r="K13" s="15">
        <v>4110</v>
      </c>
    </row>
    <row r="14" spans="1:11" ht="23.25">
      <c r="A14" s="46" t="s">
        <v>133</v>
      </c>
      <c r="B14" s="47"/>
      <c r="C14" s="44"/>
      <c r="E14" s="15">
        <v>312</v>
      </c>
      <c r="F14" s="15"/>
      <c r="G14" s="15">
        <v>43</v>
      </c>
      <c r="H14" s="15"/>
      <c r="I14" s="15">
        <v>0</v>
      </c>
      <c r="J14" s="15"/>
      <c r="K14" s="15">
        <v>0</v>
      </c>
    </row>
    <row r="15" spans="1:11" ht="23.25">
      <c r="A15" s="48" t="s">
        <v>85</v>
      </c>
      <c r="B15" s="47"/>
      <c r="C15" s="44">
        <v>5</v>
      </c>
      <c r="E15" s="15">
        <v>1573586</v>
      </c>
      <c r="F15" s="15"/>
      <c r="G15" s="15">
        <v>1538383</v>
      </c>
      <c r="H15" s="15"/>
      <c r="I15" s="15">
        <v>143454</v>
      </c>
      <c r="J15" s="15"/>
      <c r="K15" s="15">
        <v>146956</v>
      </c>
    </row>
    <row r="16" spans="1:11" ht="23.25">
      <c r="A16" s="48" t="s">
        <v>132</v>
      </c>
      <c r="B16" s="47"/>
      <c r="C16" s="44"/>
      <c r="E16" s="15">
        <v>841</v>
      </c>
      <c r="F16" s="15"/>
      <c r="G16" s="15">
        <v>1857</v>
      </c>
      <c r="H16" s="15"/>
      <c r="I16" s="15">
        <v>841</v>
      </c>
      <c r="J16" s="15"/>
      <c r="K16" s="15">
        <v>1857</v>
      </c>
    </row>
    <row r="17" spans="1:11" ht="23.25">
      <c r="A17" s="29" t="s">
        <v>149</v>
      </c>
      <c r="B17" s="47"/>
      <c r="C17" s="44">
        <v>6</v>
      </c>
      <c r="E17" s="15">
        <v>6653</v>
      </c>
      <c r="F17" s="15"/>
      <c r="G17" s="15">
        <v>0</v>
      </c>
      <c r="H17" s="15"/>
      <c r="I17" s="15">
        <v>6653</v>
      </c>
      <c r="J17" s="15"/>
      <c r="K17" s="15">
        <v>0</v>
      </c>
    </row>
    <row r="18" spans="1:11" ht="23.25">
      <c r="A18" s="29" t="s">
        <v>8</v>
      </c>
      <c r="C18" s="44">
        <v>7</v>
      </c>
      <c r="E18" s="15">
        <v>96019</v>
      </c>
      <c r="F18" s="15"/>
      <c r="G18" s="15">
        <v>48628</v>
      </c>
      <c r="H18" s="15"/>
      <c r="I18" s="15">
        <v>9992</v>
      </c>
      <c r="J18" s="15"/>
      <c r="K18" s="15">
        <v>13664</v>
      </c>
    </row>
    <row r="19" spans="1:11" ht="23.25">
      <c r="A19" s="43" t="s">
        <v>9</v>
      </c>
      <c r="C19" s="44"/>
      <c r="E19" s="49">
        <f>SUM(E11:E18)</f>
        <v>1692137</v>
      </c>
      <c r="F19" s="15"/>
      <c r="G19" s="49">
        <f>SUM(G11:G18)</f>
        <v>1691466</v>
      </c>
      <c r="H19" s="15"/>
      <c r="I19" s="49">
        <f>SUM(I11:I18)</f>
        <v>204969</v>
      </c>
      <c r="J19" s="15"/>
      <c r="K19" s="49">
        <f>SUM(K11:K18)</f>
        <v>201913</v>
      </c>
    </row>
    <row r="20" spans="1:11" ht="23.25">
      <c r="A20" s="43" t="s">
        <v>10</v>
      </c>
      <c r="C20" s="44"/>
      <c r="E20" s="15"/>
      <c r="F20" s="15"/>
      <c r="G20" s="15"/>
      <c r="H20" s="15"/>
      <c r="I20" s="15"/>
      <c r="J20" s="15"/>
      <c r="K20" s="15"/>
    </row>
    <row r="21" spans="1:11" ht="23.25">
      <c r="A21" s="29" t="s">
        <v>11</v>
      </c>
      <c r="C21" s="44">
        <v>8</v>
      </c>
      <c r="E21" s="15">
        <v>191</v>
      </c>
      <c r="F21" s="15"/>
      <c r="G21" s="15">
        <v>191</v>
      </c>
      <c r="H21" s="15"/>
      <c r="I21" s="15">
        <v>191</v>
      </c>
      <c r="J21" s="15"/>
      <c r="K21" s="15">
        <v>191</v>
      </c>
    </row>
    <row r="22" spans="1:11" ht="23.25">
      <c r="A22" s="29" t="s">
        <v>12</v>
      </c>
      <c r="C22" s="44">
        <v>9</v>
      </c>
      <c r="E22" s="15">
        <v>0</v>
      </c>
      <c r="F22" s="15"/>
      <c r="G22" s="15">
        <v>0</v>
      </c>
      <c r="H22" s="15"/>
      <c r="I22" s="15">
        <v>50250</v>
      </c>
      <c r="J22" s="15"/>
      <c r="K22" s="15">
        <v>50250</v>
      </c>
    </row>
    <row r="23" spans="1:11" ht="23.25">
      <c r="A23" s="46" t="s">
        <v>112</v>
      </c>
      <c r="B23" s="47"/>
      <c r="C23" s="44">
        <v>3</v>
      </c>
      <c r="E23" s="15">
        <v>0</v>
      </c>
      <c r="F23" s="15"/>
      <c r="G23" s="15">
        <v>0</v>
      </c>
      <c r="H23" s="15"/>
      <c r="I23" s="15">
        <v>641500</v>
      </c>
      <c r="J23" s="15"/>
      <c r="K23" s="15">
        <v>641500</v>
      </c>
    </row>
    <row r="24" spans="1:11" ht="23.25">
      <c r="A24" s="48" t="s">
        <v>118</v>
      </c>
      <c r="B24" s="47"/>
      <c r="C24" s="44">
        <v>10</v>
      </c>
      <c r="E24" s="15">
        <v>10122</v>
      </c>
      <c r="F24" s="15"/>
      <c r="G24" s="15">
        <v>8758</v>
      </c>
      <c r="H24" s="15"/>
      <c r="I24" s="15">
        <v>5329</v>
      </c>
      <c r="J24" s="15"/>
      <c r="K24" s="15">
        <v>7759</v>
      </c>
    </row>
    <row r="25" spans="1:11" ht="23.25">
      <c r="A25" s="48" t="s">
        <v>119</v>
      </c>
      <c r="B25" s="47"/>
      <c r="C25" s="44">
        <v>11</v>
      </c>
      <c r="E25" s="15">
        <v>21491</v>
      </c>
      <c r="F25" s="15"/>
      <c r="G25" s="15">
        <v>0</v>
      </c>
      <c r="H25" s="15"/>
      <c r="I25" s="15">
        <v>11565</v>
      </c>
      <c r="J25" s="15"/>
      <c r="K25" s="15">
        <v>0</v>
      </c>
    </row>
    <row r="26" spans="1:11" ht="23.25">
      <c r="A26" s="46" t="s">
        <v>86</v>
      </c>
      <c r="B26" s="47"/>
      <c r="C26" s="44">
        <v>12</v>
      </c>
      <c r="E26" s="15">
        <v>4083</v>
      </c>
      <c r="F26" s="15"/>
      <c r="G26" s="15">
        <v>3678</v>
      </c>
      <c r="H26" s="15"/>
      <c r="I26" s="15">
        <v>4083</v>
      </c>
      <c r="J26" s="15"/>
      <c r="K26" s="15">
        <v>3678</v>
      </c>
    </row>
    <row r="27" spans="1:11" ht="23.25">
      <c r="A27" s="46" t="s">
        <v>87</v>
      </c>
      <c r="B27" s="47"/>
      <c r="C27" s="44"/>
      <c r="E27" s="15">
        <v>14023</v>
      </c>
      <c r="F27" s="15"/>
      <c r="G27" s="15">
        <v>11273</v>
      </c>
      <c r="H27" s="15"/>
      <c r="I27" s="15">
        <v>14013</v>
      </c>
      <c r="J27" s="15"/>
      <c r="K27" s="15">
        <v>11273</v>
      </c>
    </row>
    <row r="28" spans="1:11" ht="23.25">
      <c r="A28" s="29" t="s">
        <v>150</v>
      </c>
      <c r="B28" s="47"/>
      <c r="C28" s="44">
        <v>6</v>
      </c>
      <c r="E28" s="15">
        <v>1380</v>
      </c>
      <c r="F28" s="15"/>
      <c r="G28" s="15">
        <v>0</v>
      </c>
      <c r="H28" s="15"/>
      <c r="I28" s="15">
        <v>1280</v>
      </c>
      <c r="J28" s="15"/>
      <c r="K28" s="15">
        <v>0</v>
      </c>
    </row>
    <row r="29" spans="1:11" ht="23.25">
      <c r="A29" s="29" t="s">
        <v>13</v>
      </c>
      <c r="C29" s="44"/>
      <c r="E29" s="50">
        <v>862</v>
      </c>
      <c r="F29" s="15"/>
      <c r="G29" s="50">
        <v>4415</v>
      </c>
      <c r="H29" s="15"/>
      <c r="I29" s="50">
        <v>862</v>
      </c>
      <c r="J29" s="15"/>
      <c r="K29" s="50">
        <v>4389</v>
      </c>
    </row>
    <row r="30" spans="1:11" ht="23.25">
      <c r="A30" s="43" t="s">
        <v>14</v>
      </c>
      <c r="C30" s="44"/>
      <c r="E30" s="15">
        <f>SUM(E21:E29)</f>
        <v>52152</v>
      </c>
      <c r="F30" s="15"/>
      <c r="G30" s="15">
        <f>SUM(G21:G29)</f>
        <v>28315</v>
      </c>
      <c r="H30" s="15"/>
      <c r="I30" s="15">
        <f>SUM(I21:I29)</f>
        <v>729073</v>
      </c>
      <c r="J30" s="15"/>
      <c r="K30" s="15">
        <f>SUM(K21:K29)</f>
        <v>719040</v>
      </c>
    </row>
    <row r="31" spans="1:11" ht="24" thickBot="1">
      <c r="A31" s="43" t="s">
        <v>15</v>
      </c>
      <c r="E31" s="51">
        <f>SUM(E19,E30)</f>
        <v>1744289</v>
      </c>
      <c r="F31" s="15"/>
      <c r="G31" s="51">
        <f>SUM(G19,G30)</f>
        <v>1719781</v>
      </c>
      <c r="H31" s="15"/>
      <c r="I31" s="51">
        <f>SUM(I19,I30)</f>
        <v>934042</v>
      </c>
      <c r="J31" s="12"/>
      <c r="K31" s="51">
        <f>SUM(K19,K30)</f>
        <v>920953</v>
      </c>
    </row>
    <row r="32" ht="24" thickTop="1"/>
    <row r="33" ht="23.25">
      <c r="A33" s="29" t="s">
        <v>16</v>
      </c>
    </row>
    <row r="34" spans="1:11" s="23" customFormat="1" ht="23.25">
      <c r="A34" s="52" t="s">
        <v>84</v>
      </c>
      <c r="B34" s="20"/>
      <c r="C34" s="21"/>
      <c r="D34" s="22"/>
      <c r="E34" s="22"/>
      <c r="F34" s="22"/>
      <c r="G34" s="22"/>
      <c r="H34" s="22"/>
      <c r="I34" s="22"/>
      <c r="J34" s="22"/>
      <c r="K34" s="22"/>
    </row>
    <row r="35" spans="1:11" s="23" customFormat="1" ht="23.25">
      <c r="A35" s="53" t="s">
        <v>17</v>
      </c>
      <c r="B35" s="20"/>
      <c r="C35" s="21"/>
      <c r="D35" s="22"/>
      <c r="E35" s="22"/>
      <c r="F35" s="22"/>
      <c r="G35" s="22"/>
      <c r="H35" s="22"/>
      <c r="I35" s="20"/>
      <c r="J35" s="22"/>
      <c r="K35" s="20"/>
    </row>
    <row r="36" spans="1:11" s="26" customFormat="1" ht="22.5" customHeight="1">
      <c r="A36" s="25" t="s">
        <v>69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23.25">
      <c r="A37" s="21"/>
      <c r="B37" s="22"/>
      <c r="C37" s="21"/>
      <c r="D37" s="22"/>
      <c r="E37" s="22"/>
      <c r="F37" s="22"/>
      <c r="G37" s="22"/>
      <c r="H37" s="22"/>
      <c r="I37" s="22"/>
      <c r="J37" s="22"/>
      <c r="K37" s="27" t="s">
        <v>76</v>
      </c>
    </row>
    <row r="38" spans="5:11" ht="23.25">
      <c r="E38" s="96" t="s">
        <v>1</v>
      </c>
      <c r="F38" s="96"/>
      <c r="G38" s="96"/>
      <c r="I38" s="96" t="s">
        <v>2</v>
      </c>
      <c r="J38" s="96"/>
      <c r="K38" s="96"/>
    </row>
    <row r="39" spans="3:11" ht="23.25">
      <c r="C39" s="31" t="s">
        <v>3</v>
      </c>
      <c r="D39" s="32"/>
      <c r="E39" s="33" t="s">
        <v>70</v>
      </c>
      <c r="F39" s="34"/>
      <c r="G39" s="33" t="s">
        <v>67</v>
      </c>
      <c r="H39" s="35"/>
      <c r="I39" s="33" t="s">
        <v>70</v>
      </c>
      <c r="J39" s="34"/>
      <c r="K39" s="33" t="s">
        <v>67</v>
      </c>
    </row>
    <row r="40" spans="3:11" ht="23.25">
      <c r="C40" s="36"/>
      <c r="D40" s="37"/>
      <c r="E40" s="38" t="s">
        <v>74</v>
      </c>
      <c r="F40" s="39"/>
      <c r="G40" s="40" t="s">
        <v>73</v>
      </c>
      <c r="H40" s="41"/>
      <c r="I40" s="38" t="s">
        <v>74</v>
      </c>
      <c r="J40" s="39"/>
      <c r="K40" s="40" t="s">
        <v>73</v>
      </c>
    </row>
    <row r="41" spans="3:11" ht="23.25">
      <c r="C41" s="36"/>
      <c r="D41" s="37"/>
      <c r="E41" s="42" t="s">
        <v>75</v>
      </c>
      <c r="F41" s="39"/>
      <c r="G41" s="40"/>
      <c r="H41" s="41"/>
      <c r="I41" s="42" t="s">
        <v>75</v>
      </c>
      <c r="J41" s="39"/>
      <c r="K41" s="40"/>
    </row>
    <row r="42" ht="23.25">
      <c r="A42" s="43" t="s">
        <v>18</v>
      </c>
    </row>
    <row r="43" ht="23.25">
      <c r="A43" s="43" t="s">
        <v>19</v>
      </c>
    </row>
    <row r="44" spans="1:11" ht="23.25">
      <c r="A44" s="48" t="s">
        <v>142</v>
      </c>
      <c r="B44" s="47"/>
      <c r="C44" s="44">
        <v>13</v>
      </c>
      <c r="E44" s="55">
        <v>14772</v>
      </c>
      <c r="F44" s="55"/>
      <c r="G44" s="55">
        <v>14529</v>
      </c>
      <c r="H44" s="55"/>
      <c r="I44" s="55">
        <v>14772</v>
      </c>
      <c r="J44" s="55"/>
      <c r="K44" s="55">
        <v>14529</v>
      </c>
    </row>
    <row r="45" spans="1:11" ht="23.25">
      <c r="A45" s="48" t="s">
        <v>64</v>
      </c>
      <c r="B45" s="47"/>
      <c r="C45" s="44">
        <v>14</v>
      </c>
      <c r="E45" s="55">
        <v>38609</v>
      </c>
      <c r="F45" s="55"/>
      <c r="G45" s="55">
        <v>41610</v>
      </c>
      <c r="H45" s="55"/>
      <c r="I45" s="55">
        <v>7085</v>
      </c>
      <c r="J45" s="55"/>
      <c r="K45" s="55">
        <v>9707</v>
      </c>
    </row>
    <row r="46" spans="1:11" ht="23.25">
      <c r="A46" s="46" t="s">
        <v>91</v>
      </c>
      <c r="B46" s="47"/>
      <c r="C46" s="44"/>
      <c r="E46" s="55">
        <v>18115</v>
      </c>
      <c r="F46" s="55"/>
      <c r="G46" s="55">
        <v>18054</v>
      </c>
      <c r="H46" s="55"/>
      <c r="I46" s="55">
        <v>16580</v>
      </c>
      <c r="J46" s="55"/>
      <c r="K46" s="55">
        <v>17221</v>
      </c>
    </row>
    <row r="47" spans="1:11" ht="23.25">
      <c r="A47" s="46" t="s">
        <v>89</v>
      </c>
      <c r="B47" s="47"/>
      <c r="C47" s="44">
        <v>3</v>
      </c>
      <c r="E47" s="55">
        <v>15000</v>
      </c>
      <c r="F47" s="55"/>
      <c r="G47" s="55">
        <v>50000</v>
      </c>
      <c r="H47" s="55"/>
      <c r="I47" s="55">
        <v>0</v>
      </c>
      <c r="J47" s="55"/>
      <c r="K47" s="55">
        <v>0</v>
      </c>
    </row>
    <row r="48" spans="1:11" ht="23.25">
      <c r="A48" s="48" t="s">
        <v>88</v>
      </c>
      <c r="B48" s="47"/>
      <c r="C48" s="28"/>
      <c r="E48" s="55"/>
      <c r="F48" s="55"/>
      <c r="G48" s="55"/>
      <c r="H48" s="55"/>
      <c r="I48" s="55"/>
      <c r="J48" s="55"/>
      <c r="K48" s="55"/>
    </row>
    <row r="49" spans="1:11" ht="23.25">
      <c r="A49" s="46" t="s">
        <v>20</v>
      </c>
      <c r="B49" s="47"/>
      <c r="C49" s="44">
        <v>15</v>
      </c>
      <c r="E49" s="55">
        <v>10000</v>
      </c>
      <c r="F49" s="55"/>
      <c r="G49" s="55">
        <v>15250</v>
      </c>
      <c r="H49" s="55"/>
      <c r="I49" s="55">
        <v>10000</v>
      </c>
      <c r="J49" s="55"/>
      <c r="K49" s="55">
        <v>15250</v>
      </c>
    </row>
    <row r="50" spans="1:11" ht="23.25">
      <c r="A50" s="48" t="s">
        <v>71</v>
      </c>
      <c r="B50" s="47"/>
      <c r="C50" s="44"/>
      <c r="E50" s="55"/>
      <c r="F50" s="55"/>
      <c r="G50" s="55"/>
      <c r="H50" s="55"/>
      <c r="I50" s="55"/>
      <c r="J50" s="55"/>
      <c r="K50" s="55"/>
    </row>
    <row r="51" spans="1:11" ht="23.25">
      <c r="A51" s="46" t="s">
        <v>20</v>
      </c>
      <c r="B51" s="47"/>
      <c r="C51" s="44">
        <v>16</v>
      </c>
      <c r="E51" s="55">
        <v>6972</v>
      </c>
      <c r="F51" s="55"/>
      <c r="G51" s="55">
        <v>568</v>
      </c>
      <c r="H51" s="55"/>
      <c r="I51" s="55">
        <v>3103</v>
      </c>
      <c r="J51" s="55"/>
      <c r="K51" s="55">
        <v>568</v>
      </c>
    </row>
    <row r="52" spans="1:11" ht="23.25">
      <c r="A52" s="46" t="s">
        <v>125</v>
      </c>
      <c r="B52" s="47"/>
      <c r="C52" s="44"/>
      <c r="E52" s="55">
        <v>22094</v>
      </c>
      <c r="F52" s="55"/>
      <c r="G52" s="55">
        <v>7607</v>
      </c>
      <c r="H52" s="55"/>
      <c r="I52" s="55">
        <v>5787</v>
      </c>
      <c r="J52" s="55"/>
      <c r="K52" s="55">
        <v>5407</v>
      </c>
    </row>
    <row r="53" spans="1:11" ht="23.25">
      <c r="A53" s="46" t="s">
        <v>124</v>
      </c>
      <c r="B53" s="47"/>
      <c r="C53" s="44"/>
      <c r="E53" s="55">
        <v>1384</v>
      </c>
      <c r="F53" s="55"/>
      <c r="G53" s="55">
        <v>1384</v>
      </c>
      <c r="H53" s="55"/>
      <c r="I53" s="55">
        <v>1384</v>
      </c>
      <c r="J53" s="55"/>
      <c r="K53" s="55">
        <v>1384</v>
      </c>
    </row>
    <row r="54" spans="1:11" ht="23.25">
      <c r="A54" s="46" t="s">
        <v>90</v>
      </c>
      <c r="B54" s="47"/>
      <c r="C54" s="44"/>
      <c r="E54" s="55">
        <v>15379</v>
      </c>
      <c r="F54" s="55"/>
      <c r="G54" s="55">
        <v>15919</v>
      </c>
      <c r="H54" s="55"/>
      <c r="I54" s="55">
        <v>15379</v>
      </c>
      <c r="J54" s="55"/>
      <c r="K54" s="55">
        <v>15919</v>
      </c>
    </row>
    <row r="55" spans="1:11" ht="23.25">
      <c r="A55" s="29" t="s">
        <v>21</v>
      </c>
      <c r="C55" s="44"/>
      <c r="E55" s="55">
        <v>3038</v>
      </c>
      <c r="F55" s="55"/>
      <c r="G55" s="55">
        <v>1355</v>
      </c>
      <c r="H55" s="55"/>
      <c r="I55" s="55">
        <v>9476</v>
      </c>
      <c r="J55" s="55"/>
      <c r="K55" s="55">
        <v>958</v>
      </c>
    </row>
    <row r="56" spans="1:11" ht="23.25">
      <c r="A56" s="43" t="s">
        <v>22</v>
      </c>
      <c r="C56" s="44"/>
      <c r="E56" s="56">
        <f>SUM(E44:E55)</f>
        <v>145363</v>
      </c>
      <c r="F56" s="17"/>
      <c r="G56" s="56">
        <f>SUM(G44:G55)</f>
        <v>166276</v>
      </c>
      <c r="H56" s="55"/>
      <c r="I56" s="56">
        <f>SUM(I44:I55)</f>
        <v>83566</v>
      </c>
      <c r="J56" s="17"/>
      <c r="K56" s="56">
        <f>SUM(K44:K55)</f>
        <v>80943</v>
      </c>
    </row>
    <row r="57" spans="1:11" ht="23.25">
      <c r="A57" s="43" t="s">
        <v>23</v>
      </c>
      <c r="C57" s="44"/>
      <c r="E57" s="17"/>
      <c r="F57" s="17"/>
      <c r="G57" s="17"/>
      <c r="H57" s="55"/>
      <c r="I57" s="17"/>
      <c r="J57" s="17"/>
      <c r="K57" s="17"/>
    </row>
    <row r="58" spans="1:11" ht="23.25">
      <c r="A58" s="29" t="s">
        <v>121</v>
      </c>
      <c r="C58" s="28"/>
      <c r="E58" s="17"/>
      <c r="F58" s="17"/>
      <c r="G58" s="17"/>
      <c r="H58" s="55"/>
      <c r="I58" s="17"/>
      <c r="J58" s="17"/>
      <c r="K58" s="17"/>
    </row>
    <row r="59" spans="1:11" ht="23.25">
      <c r="A59" s="29" t="s">
        <v>24</v>
      </c>
      <c r="C59" s="44">
        <v>15</v>
      </c>
      <c r="E59" s="17">
        <v>863153</v>
      </c>
      <c r="F59" s="17"/>
      <c r="G59" s="17">
        <v>813070</v>
      </c>
      <c r="H59" s="55"/>
      <c r="I59" s="17">
        <v>63153</v>
      </c>
      <c r="J59" s="17"/>
      <c r="K59" s="17">
        <v>63070</v>
      </c>
    </row>
    <row r="60" spans="1:11" ht="23.25">
      <c r="A60" s="29" t="s">
        <v>72</v>
      </c>
      <c r="C60" s="44"/>
      <c r="E60" s="17"/>
      <c r="F60" s="17"/>
      <c r="G60" s="17"/>
      <c r="H60" s="55"/>
      <c r="I60" s="17"/>
      <c r="J60" s="17"/>
      <c r="K60" s="17"/>
    </row>
    <row r="61" spans="1:11" ht="23.25">
      <c r="A61" s="29" t="s">
        <v>24</v>
      </c>
      <c r="C61" s="44">
        <v>16</v>
      </c>
      <c r="E61" s="17">
        <v>11686</v>
      </c>
      <c r="F61" s="17"/>
      <c r="G61" s="17">
        <v>1711</v>
      </c>
      <c r="H61" s="55"/>
      <c r="I61" s="17">
        <v>5582</v>
      </c>
      <c r="J61" s="17"/>
      <c r="K61" s="17">
        <v>1711</v>
      </c>
    </row>
    <row r="62" spans="1:11" ht="23.25">
      <c r="A62" s="29" t="s">
        <v>25</v>
      </c>
      <c r="C62" s="44"/>
      <c r="E62" s="17">
        <v>878</v>
      </c>
      <c r="F62" s="17"/>
      <c r="G62" s="17">
        <v>720</v>
      </c>
      <c r="H62" s="55"/>
      <c r="I62" s="17">
        <v>878</v>
      </c>
      <c r="J62" s="17"/>
      <c r="K62" s="17">
        <v>720</v>
      </c>
    </row>
    <row r="63" spans="1:11" ht="23.25">
      <c r="A63" s="29" t="s">
        <v>151</v>
      </c>
      <c r="C63" s="44"/>
      <c r="E63" s="57">
        <v>2890</v>
      </c>
      <c r="F63" s="17"/>
      <c r="G63" s="57">
        <v>0</v>
      </c>
      <c r="H63" s="55"/>
      <c r="I63" s="57">
        <v>2890</v>
      </c>
      <c r="J63" s="17"/>
      <c r="K63" s="57">
        <v>0</v>
      </c>
    </row>
    <row r="64" spans="1:11" ht="23.25">
      <c r="A64" s="43" t="s">
        <v>26</v>
      </c>
      <c r="C64" s="44"/>
      <c r="E64" s="17">
        <f>SUM(E59:E63)</f>
        <v>878607</v>
      </c>
      <c r="F64" s="17"/>
      <c r="G64" s="17">
        <f>SUM(G59:G63)</f>
        <v>815501</v>
      </c>
      <c r="H64" s="55"/>
      <c r="I64" s="17">
        <f>SUM(I59:I63)</f>
        <v>72503</v>
      </c>
      <c r="J64" s="17"/>
      <c r="K64" s="17">
        <f>SUM(K59:K63)</f>
        <v>65501</v>
      </c>
    </row>
    <row r="65" spans="1:11" ht="23.25">
      <c r="A65" s="43" t="s">
        <v>27</v>
      </c>
      <c r="E65" s="56">
        <f>SUM(E56,E64)</f>
        <v>1023970</v>
      </c>
      <c r="F65" s="17"/>
      <c r="G65" s="56">
        <f>SUM(G56,G64)</f>
        <v>981777</v>
      </c>
      <c r="H65" s="55"/>
      <c r="I65" s="56">
        <f>SUM(I56,I64)</f>
        <v>156069</v>
      </c>
      <c r="J65" s="17"/>
      <c r="K65" s="56">
        <f>SUM(K56,K64)</f>
        <v>146444</v>
      </c>
    </row>
    <row r="66" spans="5:11" ht="23.25">
      <c r="E66" s="58"/>
      <c r="F66" s="58"/>
      <c r="G66" s="58"/>
      <c r="I66" s="58"/>
      <c r="J66" s="58"/>
      <c r="K66" s="58"/>
    </row>
    <row r="67" spans="1:11" ht="23.25">
      <c r="A67" s="29" t="s">
        <v>16</v>
      </c>
      <c r="E67" s="58"/>
      <c r="F67" s="58"/>
      <c r="G67" s="58"/>
      <c r="I67" s="58"/>
      <c r="J67" s="58"/>
      <c r="K67" s="58"/>
    </row>
    <row r="68" spans="1:11" s="23" customFormat="1" ht="23.25">
      <c r="A68" s="52" t="s">
        <v>84</v>
      </c>
      <c r="B68" s="20"/>
      <c r="C68" s="21"/>
      <c r="D68" s="22"/>
      <c r="E68" s="22"/>
      <c r="F68" s="22"/>
      <c r="G68" s="22"/>
      <c r="H68" s="22"/>
      <c r="I68" s="22"/>
      <c r="J68" s="22"/>
      <c r="K68" s="22"/>
    </row>
    <row r="69" spans="1:11" s="23" customFormat="1" ht="23.25">
      <c r="A69" s="19" t="s">
        <v>17</v>
      </c>
      <c r="B69" s="20"/>
      <c r="C69" s="21"/>
      <c r="D69" s="22"/>
      <c r="E69" s="22"/>
      <c r="F69" s="22"/>
      <c r="G69" s="22"/>
      <c r="H69" s="22"/>
      <c r="I69" s="20"/>
      <c r="J69" s="22"/>
      <c r="K69" s="20"/>
    </row>
    <row r="70" spans="1:11" s="26" customFormat="1" ht="22.5" customHeight="1">
      <c r="A70" s="25" t="s">
        <v>69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23.25">
      <c r="A71" s="21"/>
      <c r="B71" s="22"/>
      <c r="C71" s="21"/>
      <c r="D71" s="22"/>
      <c r="E71" s="22"/>
      <c r="F71" s="22"/>
      <c r="G71" s="22"/>
      <c r="H71" s="22"/>
      <c r="I71" s="22"/>
      <c r="J71" s="22"/>
      <c r="K71" s="27" t="s">
        <v>76</v>
      </c>
    </row>
    <row r="72" spans="5:11" ht="23.25">
      <c r="E72" s="96" t="s">
        <v>1</v>
      </c>
      <c r="F72" s="96"/>
      <c r="G72" s="96"/>
      <c r="I72" s="96" t="s">
        <v>2</v>
      </c>
      <c r="J72" s="96"/>
      <c r="K72" s="96"/>
    </row>
    <row r="73" spans="3:11" ht="23.25">
      <c r="C73" s="36"/>
      <c r="D73" s="32"/>
      <c r="E73" s="33" t="s">
        <v>70</v>
      </c>
      <c r="F73" s="34"/>
      <c r="G73" s="33" t="s">
        <v>67</v>
      </c>
      <c r="H73" s="35"/>
      <c r="I73" s="33" t="s">
        <v>70</v>
      </c>
      <c r="J73" s="34"/>
      <c r="K73" s="33" t="s">
        <v>67</v>
      </c>
    </row>
    <row r="74" spans="3:11" ht="23.25">
      <c r="C74" s="36"/>
      <c r="D74" s="37"/>
      <c r="E74" s="38" t="s">
        <v>74</v>
      </c>
      <c r="F74" s="39"/>
      <c r="G74" s="40" t="s">
        <v>73</v>
      </c>
      <c r="H74" s="41"/>
      <c r="I74" s="38" t="s">
        <v>74</v>
      </c>
      <c r="J74" s="39"/>
      <c r="K74" s="40" t="s">
        <v>73</v>
      </c>
    </row>
    <row r="75" spans="3:11" ht="23.25">
      <c r="C75" s="36"/>
      <c r="D75" s="37"/>
      <c r="E75" s="42" t="s">
        <v>75</v>
      </c>
      <c r="F75" s="39"/>
      <c r="G75" s="40"/>
      <c r="H75" s="41"/>
      <c r="I75" s="42" t="s">
        <v>75</v>
      </c>
      <c r="J75" s="39"/>
      <c r="K75" s="40"/>
    </row>
    <row r="76" ht="23.25">
      <c r="A76" s="43" t="s">
        <v>155</v>
      </c>
    </row>
    <row r="77" spans="1:11" ht="23.25">
      <c r="A77" s="43" t="s">
        <v>28</v>
      </c>
      <c r="E77" s="32"/>
      <c r="F77" s="32"/>
      <c r="G77" s="32"/>
      <c r="I77" s="32"/>
      <c r="J77" s="32"/>
      <c r="K77" s="32"/>
    </row>
    <row r="78" spans="1:11" ht="23.25">
      <c r="A78" s="29" t="s">
        <v>29</v>
      </c>
      <c r="E78" s="32"/>
      <c r="F78" s="32"/>
      <c r="G78" s="32"/>
      <c r="I78" s="32"/>
      <c r="J78" s="32"/>
      <c r="K78" s="32"/>
    </row>
    <row r="79" spans="1:11" ht="23.25">
      <c r="A79" s="46" t="s">
        <v>30</v>
      </c>
      <c r="B79" s="47"/>
      <c r="C79" s="44"/>
      <c r="E79" s="32"/>
      <c r="F79" s="32"/>
      <c r="G79" s="32"/>
      <c r="I79" s="32"/>
      <c r="J79" s="32"/>
      <c r="K79" s="32"/>
    </row>
    <row r="80" spans="1:12" ht="24" thickBot="1">
      <c r="A80" s="46" t="s">
        <v>92</v>
      </c>
      <c r="B80" s="23"/>
      <c r="C80" s="44"/>
      <c r="E80" s="14">
        <v>673149</v>
      </c>
      <c r="F80" s="12"/>
      <c r="G80" s="14">
        <v>673149</v>
      </c>
      <c r="H80" s="59"/>
      <c r="I80" s="14">
        <v>673149</v>
      </c>
      <c r="J80" s="12"/>
      <c r="K80" s="14">
        <v>673149</v>
      </c>
      <c r="L80" s="60"/>
    </row>
    <row r="81" spans="1:11" ht="24" thickTop="1">
      <c r="A81" s="46" t="s">
        <v>31</v>
      </c>
      <c r="B81" s="47"/>
      <c r="C81" s="44"/>
      <c r="E81" s="15"/>
      <c r="F81" s="15"/>
      <c r="G81" s="15"/>
      <c r="H81" s="13"/>
      <c r="I81" s="15"/>
      <c r="J81" s="15"/>
      <c r="K81" s="15"/>
    </row>
    <row r="82" spans="1:11" ht="23.25">
      <c r="A82" s="46" t="s">
        <v>93</v>
      </c>
      <c r="B82" s="47"/>
      <c r="E82" s="12">
        <f>Consolidated!E14</f>
        <v>641469</v>
      </c>
      <c r="F82" s="12"/>
      <c r="G82" s="12">
        <v>641469</v>
      </c>
      <c r="H82" s="59"/>
      <c r="I82" s="12">
        <f>'The Company'!E20</f>
        <v>641469</v>
      </c>
      <c r="J82" s="12"/>
      <c r="K82" s="12">
        <v>641469</v>
      </c>
    </row>
    <row r="83" spans="1:11" ht="23.25">
      <c r="A83" s="29" t="s">
        <v>32</v>
      </c>
      <c r="C83" s="18"/>
      <c r="E83" s="13">
        <f>Consolidated!G14</f>
        <v>263629</v>
      </c>
      <c r="F83" s="15"/>
      <c r="G83" s="13">
        <v>263629</v>
      </c>
      <c r="H83" s="13"/>
      <c r="I83" s="13">
        <f>'The Company'!G20</f>
        <v>263629</v>
      </c>
      <c r="J83" s="15"/>
      <c r="K83" s="13">
        <v>263629</v>
      </c>
    </row>
    <row r="84" spans="1:11" ht="23.25">
      <c r="A84" s="46" t="s">
        <v>110</v>
      </c>
      <c r="B84" s="23"/>
      <c r="C84" s="44"/>
      <c r="E84" s="50">
        <f>Consolidated!I14</f>
        <v>-184779</v>
      </c>
      <c r="F84" s="15"/>
      <c r="G84" s="50">
        <v>-167094</v>
      </c>
      <c r="H84" s="13"/>
      <c r="I84" s="50">
        <f>'The Company'!I20</f>
        <v>-127125</v>
      </c>
      <c r="J84" s="15"/>
      <c r="K84" s="50">
        <v>-130589</v>
      </c>
    </row>
    <row r="85" spans="1:11" ht="23.25" customHeight="1">
      <c r="A85" s="46" t="s">
        <v>62</v>
      </c>
      <c r="B85" s="23"/>
      <c r="E85" s="49">
        <f>SUM(E82:E84)</f>
        <v>720319</v>
      </c>
      <c r="F85" s="15"/>
      <c r="G85" s="49">
        <f>SUM(G82:G84)</f>
        <v>738004</v>
      </c>
      <c r="H85" s="13"/>
      <c r="I85" s="49">
        <f>SUM(I82:I84)</f>
        <v>777973</v>
      </c>
      <c r="J85" s="15"/>
      <c r="K85" s="49">
        <f>SUM(K82:K84)</f>
        <v>774509</v>
      </c>
    </row>
    <row r="86" spans="1:11" ht="23.25" customHeight="1">
      <c r="A86" s="53" t="s">
        <v>33</v>
      </c>
      <c r="B86" s="23"/>
      <c r="E86" s="50">
        <f>SUM(E85:E85)</f>
        <v>720319</v>
      </c>
      <c r="F86" s="15"/>
      <c r="G86" s="50">
        <f>SUM(G85:G85)</f>
        <v>738004</v>
      </c>
      <c r="H86" s="13"/>
      <c r="I86" s="50">
        <f>SUM(I85:I85)</f>
        <v>777973</v>
      </c>
      <c r="J86" s="15"/>
      <c r="K86" s="50">
        <f>SUM(K85:K85)</f>
        <v>774509</v>
      </c>
    </row>
    <row r="87" spans="1:11" ht="23.25" customHeight="1" thickBot="1">
      <c r="A87" s="43" t="s">
        <v>34</v>
      </c>
      <c r="E87" s="14">
        <f>E86+E65</f>
        <v>1744289</v>
      </c>
      <c r="F87" s="15"/>
      <c r="G87" s="14">
        <f>G86+G65</f>
        <v>1719781</v>
      </c>
      <c r="H87" s="13"/>
      <c r="I87" s="14">
        <f>I86+I65</f>
        <v>934042</v>
      </c>
      <c r="J87" s="15"/>
      <c r="K87" s="14">
        <f>K86+K65</f>
        <v>920953</v>
      </c>
    </row>
    <row r="88" spans="3:11" ht="23.25" customHeight="1" thickTop="1">
      <c r="C88" s="62"/>
      <c r="E88" s="15"/>
      <c r="F88" s="13"/>
      <c r="G88" s="15"/>
      <c r="H88" s="13"/>
      <c r="I88" s="15"/>
      <c r="J88" s="13"/>
      <c r="K88" s="15"/>
    </row>
    <row r="89" spans="1:3" ht="23.25" customHeight="1">
      <c r="A89" s="29" t="s">
        <v>16</v>
      </c>
      <c r="C89" s="62"/>
    </row>
    <row r="90" ht="23.25" customHeight="1">
      <c r="C90" s="62"/>
    </row>
    <row r="91" spans="1:3" ht="23.25" customHeight="1">
      <c r="A91" s="63"/>
      <c r="B91" s="60"/>
      <c r="C91" s="62"/>
    </row>
    <row r="92" spans="1:3" ht="23.25" customHeight="1">
      <c r="A92" s="61"/>
      <c r="B92" s="60"/>
      <c r="C92" s="62"/>
    </row>
    <row r="93" ht="23.25" customHeight="1">
      <c r="B93" s="64" t="s">
        <v>35</v>
      </c>
    </row>
    <row r="94" spans="1:3" ht="23.25" customHeight="1">
      <c r="A94" s="63"/>
      <c r="B94" s="60"/>
      <c r="C94" s="62"/>
    </row>
    <row r="95" ht="23.25"/>
    <row r="96" ht="23.25"/>
    <row r="97" ht="23.25"/>
    <row r="98" ht="23.25"/>
    <row r="99" ht="23.25"/>
    <row r="100" ht="23.25"/>
    <row r="101" ht="23.25"/>
    <row r="102" ht="23.25"/>
    <row r="103" ht="23.25"/>
    <row r="104" ht="23.25"/>
    <row r="105" ht="23.25"/>
    <row r="106" ht="23.25"/>
    <row r="107" ht="23.25"/>
    <row r="108" ht="23.25"/>
    <row r="109" ht="23.25"/>
    <row r="110" ht="23.25"/>
    <row r="111" ht="23.25"/>
    <row r="112" ht="23.25"/>
    <row r="113" ht="23.25"/>
    <row r="114" ht="23.25"/>
    <row r="115" ht="23.25"/>
    <row r="116" ht="23.25"/>
    <row r="117" ht="23.25"/>
    <row r="118" ht="23.25"/>
    <row r="119" ht="23.25"/>
    <row r="120" ht="23.25"/>
    <row r="121" ht="23.25"/>
    <row r="122" ht="23.25"/>
    <row r="123" ht="23.25"/>
    <row r="124" ht="23.25"/>
    <row r="125" ht="23.25"/>
    <row r="126" ht="23.25"/>
    <row r="127" ht="23.25"/>
    <row r="128" ht="23.25"/>
    <row r="129" ht="23.25"/>
    <row r="130" ht="23.25"/>
    <row r="131" ht="23.25"/>
    <row r="132" ht="23.25"/>
    <row r="133" ht="23.25"/>
    <row r="134" ht="23.25"/>
    <row r="135" ht="23.25"/>
    <row r="136" ht="23.25"/>
    <row r="137" ht="23.25"/>
    <row r="138" ht="23.25"/>
    <row r="139" ht="23.25"/>
    <row r="140" ht="23.25"/>
    <row r="141" ht="23.25"/>
    <row r="142" ht="23.25"/>
    <row r="143" ht="23.25"/>
    <row r="144" ht="23.25"/>
    <row r="145" ht="23.25"/>
    <row r="146" ht="23.25"/>
    <row r="147" ht="23.25"/>
    <row r="148" ht="23.25"/>
    <row r="149" ht="23.25"/>
    <row r="150" ht="23.25"/>
    <row r="151" ht="23.25"/>
  </sheetData>
  <sheetProtection/>
  <mergeCells count="6">
    <mergeCell ref="E72:G72"/>
    <mergeCell ref="I72:K72"/>
    <mergeCell ref="E5:G5"/>
    <mergeCell ref="I5:K5"/>
    <mergeCell ref="E38:G38"/>
    <mergeCell ref="I38:K38"/>
  </mergeCells>
  <printOptions horizontalCentered="1"/>
  <pageMargins left="0.82" right="0.34" top="0.71" bottom="0.37" header="0.3" footer="0.3"/>
  <pageSetup cellComments="asDisplayed" fitToHeight="7" horizontalDpi="600" verticalDpi="600" orientation="portrait" paperSize="9" scale="80" r:id="rId3"/>
  <rowBreaks count="2" manualBreakCount="2">
    <brk id="33" max="11" man="1"/>
    <brk id="67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2"/>
  <sheetViews>
    <sheetView showGridLines="0" view="pageBreakPreview" zoomScale="70" zoomScaleSheetLayoutView="70" zoomScalePageLayoutView="0" workbookViewId="0" topLeftCell="A17">
      <selection activeCell="G23" sqref="G23"/>
    </sheetView>
  </sheetViews>
  <sheetFormatPr defaultColWidth="10.7109375" defaultRowHeight="12.75"/>
  <cols>
    <col min="1" max="1" width="64.8515625" style="29" customWidth="1"/>
    <col min="2" max="2" width="1.7109375" style="28" customWidth="1"/>
    <col min="3" max="3" width="6.28125" style="29" customWidth="1"/>
    <col min="4" max="4" width="1.7109375" style="28" customWidth="1"/>
    <col min="5" max="5" width="14.7109375" style="28" customWidth="1"/>
    <col min="6" max="6" width="1.7109375" style="28" customWidth="1"/>
    <col min="7" max="7" width="14.7109375" style="28" customWidth="1"/>
    <col min="8" max="8" width="1.7109375" style="28" customWidth="1"/>
    <col min="9" max="9" width="14.7109375" style="28" customWidth="1"/>
    <col min="10" max="10" width="1.7109375" style="28" customWidth="1"/>
    <col min="11" max="16384" width="10.7109375" style="28" customWidth="1"/>
  </cols>
  <sheetData>
    <row r="1" spans="7:19" s="77" customFormat="1" ht="23.25">
      <c r="G1" s="78"/>
      <c r="H1" s="79"/>
      <c r="I1" s="27" t="s">
        <v>77</v>
      </c>
      <c r="K1" s="80"/>
      <c r="M1" s="80"/>
      <c r="O1" s="80"/>
      <c r="Q1" s="80"/>
      <c r="S1" s="80"/>
    </row>
    <row r="2" spans="1:9" s="23" customFormat="1" ht="23.25">
      <c r="A2" s="52" t="s">
        <v>84</v>
      </c>
      <c r="B2" s="20"/>
      <c r="C2" s="21"/>
      <c r="D2" s="22"/>
      <c r="E2" s="22"/>
      <c r="F2" s="22"/>
      <c r="G2" s="22"/>
      <c r="H2" s="22"/>
      <c r="I2" s="22"/>
    </row>
    <row r="3" spans="1:9" s="23" customFormat="1" ht="23.25">
      <c r="A3" s="19" t="s">
        <v>138</v>
      </c>
      <c r="B3" s="20"/>
      <c r="C3" s="21"/>
      <c r="D3" s="22"/>
      <c r="E3" s="22"/>
      <c r="F3" s="22"/>
      <c r="G3" s="22"/>
      <c r="H3" s="22"/>
      <c r="I3" s="22"/>
    </row>
    <row r="4" spans="1:9" s="23" customFormat="1" ht="23.25">
      <c r="A4" s="19" t="s">
        <v>78</v>
      </c>
      <c r="B4" s="20"/>
      <c r="C4" s="21"/>
      <c r="D4" s="22"/>
      <c r="E4" s="22"/>
      <c r="F4" s="22"/>
      <c r="G4" s="22"/>
      <c r="H4" s="22"/>
      <c r="I4" s="22"/>
    </row>
    <row r="5" spans="2:9" s="23" customFormat="1" ht="23.25">
      <c r="B5" s="20"/>
      <c r="C5" s="21"/>
      <c r="D5" s="22"/>
      <c r="E5" s="22"/>
      <c r="F5" s="22"/>
      <c r="G5" s="20"/>
      <c r="H5" s="22"/>
      <c r="I5" s="27" t="s">
        <v>157</v>
      </c>
    </row>
    <row r="6" spans="5:9" ht="23.25">
      <c r="E6" s="89" t="s">
        <v>1</v>
      </c>
      <c r="F6" s="73"/>
      <c r="G6" s="89"/>
      <c r="H6" s="89" t="s">
        <v>2</v>
      </c>
      <c r="I6" s="89"/>
    </row>
    <row r="7" spans="3:9" ht="23.25">
      <c r="C7" s="36" t="s">
        <v>3</v>
      </c>
      <c r="D7" s="37"/>
      <c r="E7" s="81">
        <v>2563</v>
      </c>
      <c r="F7" s="82"/>
      <c r="G7" s="81">
        <v>2563</v>
      </c>
      <c r="H7" s="82"/>
      <c r="I7" s="81">
        <v>2562</v>
      </c>
    </row>
    <row r="8" spans="1:9" ht="23.25">
      <c r="A8" s="43" t="s">
        <v>156</v>
      </c>
      <c r="C8" s="36"/>
      <c r="D8" s="37"/>
      <c r="E8" s="81"/>
      <c r="F8" s="82"/>
      <c r="G8" s="81"/>
      <c r="H8" s="82"/>
      <c r="I8" s="81"/>
    </row>
    <row r="9" ht="23.25">
      <c r="A9" s="43" t="s">
        <v>36</v>
      </c>
    </row>
    <row r="10" spans="1:9" ht="23.25">
      <c r="A10" s="46" t="s">
        <v>94</v>
      </c>
      <c r="B10" s="47"/>
      <c r="C10" s="83"/>
      <c r="E10" s="55">
        <v>6490</v>
      </c>
      <c r="F10" s="55"/>
      <c r="G10" s="55">
        <v>6490</v>
      </c>
      <c r="H10" s="55"/>
      <c r="I10" s="55">
        <v>25063</v>
      </c>
    </row>
    <row r="11" spans="1:9" ht="23.25">
      <c r="A11" s="46" t="s">
        <v>95</v>
      </c>
      <c r="B11" s="47"/>
      <c r="C11" s="83"/>
      <c r="E11" s="55">
        <v>0</v>
      </c>
      <c r="F11" s="55"/>
      <c r="G11" s="55">
        <v>0</v>
      </c>
      <c r="H11" s="55"/>
      <c r="I11" s="55">
        <v>31295</v>
      </c>
    </row>
    <row r="12" spans="1:9" ht="23.25">
      <c r="A12" s="46" t="s">
        <v>37</v>
      </c>
      <c r="B12" s="47"/>
      <c r="C12" s="44"/>
      <c r="E12" s="55">
        <v>715</v>
      </c>
      <c r="F12" s="55"/>
      <c r="G12" s="55">
        <v>8853</v>
      </c>
      <c r="H12" s="55"/>
      <c r="I12" s="55">
        <v>1433</v>
      </c>
    </row>
    <row r="13" spans="1:9" ht="23.25">
      <c r="A13" s="43" t="s">
        <v>38</v>
      </c>
      <c r="E13" s="56">
        <f>SUM(E10:E12)</f>
        <v>7205</v>
      </c>
      <c r="F13" s="55"/>
      <c r="G13" s="56">
        <f>SUM(G10:G12)</f>
        <v>15343</v>
      </c>
      <c r="H13" s="55"/>
      <c r="I13" s="56">
        <f>SUM(I10:I12)</f>
        <v>57791</v>
      </c>
    </row>
    <row r="14" spans="1:9" ht="23.25">
      <c r="A14" s="43" t="s">
        <v>39</v>
      </c>
      <c r="E14" s="55"/>
      <c r="F14" s="55"/>
      <c r="G14" s="55"/>
      <c r="H14" s="55"/>
      <c r="I14" s="55"/>
    </row>
    <row r="15" spans="1:9" ht="23.25">
      <c r="A15" s="46" t="s">
        <v>158</v>
      </c>
      <c r="B15" s="47"/>
      <c r="C15" s="83"/>
      <c r="E15" s="55">
        <v>3983</v>
      </c>
      <c r="F15" s="55"/>
      <c r="G15" s="55">
        <v>3983</v>
      </c>
      <c r="H15" s="55"/>
      <c r="I15" s="55">
        <v>11063</v>
      </c>
    </row>
    <row r="16" spans="1:9" ht="23.25">
      <c r="A16" s="46" t="s">
        <v>96</v>
      </c>
      <c r="B16" s="47"/>
      <c r="C16" s="83"/>
      <c r="E16" s="55">
        <v>0</v>
      </c>
      <c r="F16" s="55"/>
      <c r="G16" s="55">
        <v>0</v>
      </c>
      <c r="H16" s="55"/>
      <c r="I16" s="13">
        <v>23141</v>
      </c>
    </row>
    <row r="17" spans="1:9" ht="23.25">
      <c r="A17" s="46" t="s">
        <v>66</v>
      </c>
      <c r="B17" s="47"/>
      <c r="C17" s="44"/>
      <c r="E17" s="55">
        <v>3440</v>
      </c>
      <c r="F17" s="55"/>
      <c r="G17" s="55">
        <v>3440</v>
      </c>
      <c r="H17" s="55"/>
      <c r="I17" s="55">
        <v>5186</v>
      </c>
    </row>
    <row r="18" spans="1:9" ht="23.25">
      <c r="A18" s="46" t="s">
        <v>40</v>
      </c>
      <c r="B18" s="47"/>
      <c r="C18" s="44"/>
      <c r="E18" s="55">
        <v>18773</v>
      </c>
      <c r="F18" s="55"/>
      <c r="G18" s="55">
        <v>15251</v>
      </c>
      <c r="H18" s="55"/>
      <c r="I18" s="55">
        <v>15620</v>
      </c>
    </row>
    <row r="19" spans="1:9" ht="23.25">
      <c r="A19" s="43" t="s">
        <v>41</v>
      </c>
      <c r="E19" s="56">
        <f>SUM(E15:E18)</f>
        <v>26196</v>
      </c>
      <c r="F19" s="55"/>
      <c r="G19" s="56">
        <f>SUM(G15:G18)</f>
        <v>22674</v>
      </c>
      <c r="H19" s="55"/>
      <c r="I19" s="56">
        <f>SUM(I15:I18)</f>
        <v>55010</v>
      </c>
    </row>
    <row r="20" spans="1:9" ht="23.25">
      <c r="A20" s="1" t="s">
        <v>134</v>
      </c>
      <c r="E20" s="17">
        <f>E13-E19</f>
        <v>-18991</v>
      </c>
      <c r="F20" s="17"/>
      <c r="G20" s="17">
        <f>G13-G19</f>
        <v>-7331</v>
      </c>
      <c r="H20" s="17"/>
      <c r="I20" s="17">
        <f>I13-I19</f>
        <v>2781</v>
      </c>
    </row>
    <row r="21" spans="1:9" ht="23.25">
      <c r="A21" s="46" t="s">
        <v>97</v>
      </c>
      <c r="E21" s="17">
        <v>0</v>
      </c>
      <c r="F21" s="55"/>
      <c r="G21" s="17">
        <v>0</v>
      </c>
      <c r="H21" s="55"/>
      <c r="I21" s="17">
        <v>-1854</v>
      </c>
    </row>
    <row r="22" spans="1:9" ht="23.25">
      <c r="A22" s="2" t="s">
        <v>126</v>
      </c>
      <c r="E22" s="17">
        <v>69</v>
      </c>
      <c r="F22" s="55"/>
      <c r="G22" s="17">
        <v>9453</v>
      </c>
      <c r="H22" s="55"/>
      <c r="I22" s="17">
        <v>449</v>
      </c>
    </row>
    <row r="23" spans="1:9" ht="23.25">
      <c r="A23" s="2" t="s">
        <v>127</v>
      </c>
      <c r="E23" s="57">
        <v>-1514</v>
      </c>
      <c r="F23" s="55"/>
      <c r="G23" s="57">
        <v>-1399</v>
      </c>
      <c r="H23" s="55"/>
      <c r="I23" s="57">
        <v>-1271</v>
      </c>
    </row>
    <row r="24" spans="1:9" ht="23.25">
      <c r="A24" s="1" t="s">
        <v>159</v>
      </c>
      <c r="E24" s="17">
        <f>SUM(E20:E23)</f>
        <v>-20436</v>
      </c>
      <c r="F24" s="55"/>
      <c r="G24" s="17">
        <f>SUM(G20:G23)</f>
        <v>723</v>
      </c>
      <c r="H24" s="55"/>
      <c r="I24" s="17">
        <f>SUM(I20:I23)</f>
        <v>105</v>
      </c>
    </row>
    <row r="25" spans="1:9" ht="23.25">
      <c r="A25" s="2" t="s">
        <v>135</v>
      </c>
      <c r="E25" s="57">
        <v>2751</v>
      </c>
      <c r="F25" s="55"/>
      <c r="G25" s="57">
        <v>2741</v>
      </c>
      <c r="H25" s="55"/>
      <c r="I25" s="57">
        <v>0</v>
      </c>
    </row>
    <row r="26" spans="1:9" ht="23.25">
      <c r="A26" s="1" t="s">
        <v>136</v>
      </c>
      <c r="E26" s="56">
        <f>SUM(E24:E25)</f>
        <v>-17685</v>
      </c>
      <c r="F26" s="55"/>
      <c r="G26" s="56">
        <f>SUM(G24:G25)</f>
        <v>3464</v>
      </c>
      <c r="H26" s="55"/>
      <c r="I26" s="56">
        <f>SUM(I24:I25)</f>
        <v>105</v>
      </c>
    </row>
    <row r="27" spans="1:9" ht="23.25">
      <c r="A27" s="1"/>
      <c r="E27" s="73"/>
      <c r="F27" s="54"/>
      <c r="G27" s="73"/>
      <c r="H27" s="54"/>
      <c r="I27" s="73"/>
    </row>
    <row r="28" spans="1:9" ht="23.25">
      <c r="A28" s="1" t="s">
        <v>160</v>
      </c>
      <c r="B28" s="5"/>
      <c r="C28" s="4"/>
      <c r="D28" s="5"/>
      <c r="E28" s="3"/>
      <c r="F28" s="5"/>
      <c r="G28" s="3"/>
      <c r="H28" s="3"/>
      <c r="I28" s="3"/>
    </row>
    <row r="29" spans="1:9" ht="23.25">
      <c r="A29" s="1" t="s">
        <v>161</v>
      </c>
      <c r="B29" s="5"/>
      <c r="C29" s="4"/>
      <c r="D29" s="5"/>
      <c r="E29" s="50">
        <v>0</v>
      </c>
      <c r="F29" s="13"/>
      <c r="G29" s="50">
        <v>0</v>
      </c>
      <c r="H29" s="15"/>
      <c r="I29" s="50">
        <v>0</v>
      </c>
    </row>
    <row r="30" spans="1:9" ht="23.25">
      <c r="A30" s="1"/>
      <c r="B30" s="5"/>
      <c r="C30" s="4"/>
      <c r="D30" s="5"/>
      <c r="E30" s="12"/>
      <c r="F30" s="13"/>
      <c r="G30" s="12"/>
      <c r="H30" s="15"/>
      <c r="I30" s="12"/>
    </row>
    <row r="31" spans="1:9" ht="24" thickBot="1">
      <c r="A31" s="1" t="s">
        <v>83</v>
      </c>
      <c r="B31" s="5"/>
      <c r="C31" s="4"/>
      <c r="D31" s="5"/>
      <c r="E31" s="88">
        <f>SUM(E26:E29)</f>
        <v>-17685</v>
      </c>
      <c r="F31" s="13"/>
      <c r="G31" s="88">
        <f>SUM(G26:G29)</f>
        <v>3464</v>
      </c>
      <c r="H31" s="15"/>
      <c r="I31" s="88">
        <f>SUM(I26:I29)</f>
        <v>105</v>
      </c>
    </row>
    <row r="32" spans="1:9" ht="24" thickTop="1">
      <c r="A32" s="6"/>
      <c r="B32" s="5"/>
      <c r="C32" s="5"/>
      <c r="D32" s="5"/>
      <c r="E32" s="3"/>
      <c r="F32" s="5"/>
      <c r="G32" s="3"/>
      <c r="H32" s="3"/>
      <c r="I32" s="3"/>
    </row>
    <row r="33" spans="1:9" ht="23.25">
      <c r="A33" s="1" t="s">
        <v>163</v>
      </c>
      <c r="B33" s="7"/>
      <c r="C33" s="4">
        <v>18</v>
      </c>
      <c r="D33" s="5"/>
      <c r="E33" s="3"/>
      <c r="F33" s="5"/>
      <c r="G33" s="3"/>
      <c r="H33" s="3"/>
      <c r="I33" s="3"/>
    </row>
    <row r="34" spans="1:9" ht="23.25">
      <c r="A34" s="94" t="s">
        <v>162</v>
      </c>
      <c r="B34" s="7"/>
      <c r="C34" s="4"/>
      <c r="D34" s="5"/>
      <c r="E34" s="3"/>
      <c r="F34" s="5"/>
      <c r="G34" s="3"/>
      <c r="H34" s="3"/>
      <c r="I34" s="3"/>
    </row>
    <row r="35" spans="1:9" ht="24" thickBot="1">
      <c r="A35" s="2" t="s">
        <v>164</v>
      </c>
      <c r="B35" s="8"/>
      <c r="C35" s="4"/>
      <c r="D35" s="5"/>
      <c r="E35" s="95">
        <v>-0.028</v>
      </c>
      <c r="F35" s="91"/>
      <c r="G35" s="95">
        <v>0.005</v>
      </c>
      <c r="H35" s="92"/>
      <c r="I35" s="90">
        <v>0</v>
      </c>
    </row>
    <row r="36" spans="1:9" ht="24" thickTop="1">
      <c r="A36" s="2"/>
      <c r="B36" s="8"/>
      <c r="C36" s="4"/>
      <c r="D36" s="5"/>
      <c r="E36" s="11"/>
      <c r="F36" s="9"/>
      <c r="G36" s="11"/>
      <c r="H36" s="10"/>
      <c r="I36" s="11"/>
    </row>
    <row r="37" spans="1:9" ht="23.25">
      <c r="A37" s="29" t="s">
        <v>16</v>
      </c>
      <c r="C37" s="62"/>
      <c r="E37" s="58"/>
      <c r="G37" s="58"/>
      <c r="H37" s="32"/>
      <c r="I37" s="58"/>
    </row>
    <row r="38" spans="1:19" s="77" customFormat="1" ht="23.25">
      <c r="A38" s="29"/>
      <c r="G38" s="78"/>
      <c r="H38" s="79"/>
      <c r="I38" s="27"/>
      <c r="K38" s="80"/>
      <c r="M38" s="80"/>
      <c r="O38" s="80"/>
      <c r="Q38" s="80"/>
      <c r="S38" s="80"/>
    </row>
    <row r="39" spans="2:9" s="23" customFormat="1" ht="23.25">
      <c r="B39" s="20"/>
      <c r="C39" s="21"/>
      <c r="D39" s="22"/>
      <c r="E39" s="22"/>
      <c r="F39" s="22"/>
      <c r="G39" s="22"/>
      <c r="H39" s="22"/>
      <c r="I39" s="27" t="s">
        <v>77</v>
      </c>
    </row>
    <row r="40" spans="1:9" s="23" customFormat="1" ht="23.25">
      <c r="A40" s="52" t="s">
        <v>84</v>
      </c>
      <c r="B40" s="22"/>
      <c r="C40" s="21"/>
      <c r="D40" s="22"/>
      <c r="E40" s="22"/>
      <c r="F40" s="22"/>
      <c r="G40" s="22"/>
      <c r="H40" s="22"/>
      <c r="I40" s="22"/>
    </row>
    <row r="41" spans="1:9" s="23" customFormat="1" ht="23.25">
      <c r="A41" s="53" t="s">
        <v>42</v>
      </c>
      <c r="B41" s="20"/>
      <c r="C41" s="21"/>
      <c r="D41" s="22"/>
      <c r="E41" s="22"/>
      <c r="F41" s="22"/>
      <c r="G41" s="22"/>
      <c r="H41" s="22"/>
      <c r="I41" s="22"/>
    </row>
    <row r="42" spans="1:9" s="23" customFormat="1" ht="23.25">
      <c r="A42" s="19" t="s">
        <v>78</v>
      </c>
      <c r="B42" s="20"/>
      <c r="C42" s="21"/>
      <c r="D42" s="22"/>
      <c r="E42" s="22"/>
      <c r="F42" s="22"/>
      <c r="G42" s="22"/>
      <c r="H42" s="22"/>
      <c r="I42" s="22"/>
    </row>
    <row r="43" spans="2:9" s="23" customFormat="1" ht="23.25">
      <c r="B43" s="20"/>
      <c r="C43" s="21"/>
      <c r="D43" s="22"/>
      <c r="E43" s="22"/>
      <c r="F43" s="22"/>
      <c r="G43" s="20"/>
      <c r="H43" s="22"/>
      <c r="I43" s="27" t="s">
        <v>76</v>
      </c>
    </row>
    <row r="44" spans="5:9" ht="23.25">
      <c r="E44" s="89" t="s">
        <v>1</v>
      </c>
      <c r="F44" s="77"/>
      <c r="G44" s="89"/>
      <c r="H44" s="89" t="s">
        <v>2</v>
      </c>
      <c r="I44" s="89"/>
    </row>
    <row r="45" spans="3:9" ht="23.25">
      <c r="C45" s="36"/>
      <c r="D45" s="37"/>
      <c r="E45" s="81">
        <v>2563</v>
      </c>
      <c r="F45" s="82"/>
      <c r="G45" s="81">
        <v>2563</v>
      </c>
      <c r="H45" s="82"/>
      <c r="I45" s="81">
        <v>2562</v>
      </c>
    </row>
    <row r="46" spans="3:9" ht="23.25">
      <c r="C46" s="36"/>
      <c r="D46" s="37"/>
      <c r="E46" s="81"/>
      <c r="F46" s="82"/>
      <c r="G46" s="81"/>
      <c r="H46" s="82"/>
      <c r="I46" s="40"/>
    </row>
    <row r="47" spans="1:9" ht="23.25">
      <c r="A47" s="43" t="s">
        <v>43</v>
      </c>
      <c r="B47" s="30"/>
      <c r="C47" s="64"/>
      <c r="E47" s="54"/>
      <c r="F47" s="54"/>
      <c r="G47" s="54"/>
      <c r="H47" s="54"/>
      <c r="I47" s="54"/>
    </row>
    <row r="48" spans="1:9" ht="23.25">
      <c r="A48" s="29" t="s">
        <v>137</v>
      </c>
      <c r="C48" s="64"/>
      <c r="E48" s="17">
        <f>E24</f>
        <v>-20436</v>
      </c>
      <c r="F48" s="17"/>
      <c r="G48" s="17">
        <f>G24</f>
        <v>723</v>
      </c>
      <c r="H48" s="17"/>
      <c r="I48" s="17">
        <f>I24</f>
        <v>105</v>
      </c>
    </row>
    <row r="49" spans="1:9" ht="23.25">
      <c r="A49" s="29" t="s">
        <v>165</v>
      </c>
      <c r="C49" s="64"/>
      <c r="E49" s="55"/>
      <c r="F49" s="55"/>
      <c r="G49" s="55"/>
      <c r="H49" s="55"/>
      <c r="I49" s="55"/>
    </row>
    <row r="50" spans="1:9" ht="23.25">
      <c r="A50" s="29" t="s">
        <v>44</v>
      </c>
      <c r="C50" s="64"/>
      <c r="E50" s="55"/>
      <c r="F50" s="55"/>
      <c r="G50" s="55"/>
      <c r="H50" s="55"/>
      <c r="I50" s="55"/>
    </row>
    <row r="51" spans="1:9" ht="23.25">
      <c r="A51" s="46" t="s">
        <v>45</v>
      </c>
      <c r="C51" s="64"/>
      <c r="E51" s="55">
        <v>2626</v>
      </c>
      <c r="F51" s="55"/>
      <c r="G51" s="55">
        <v>1488</v>
      </c>
      <c r="H51" s="55"/>
      <c r="I51" s="55">
        <v>416</v>
      </c>
    </row>
    <row r="52" spans="1:9" ht="23.25">
      <c r="A52" s="29" t="s">
        <v>166</v>
      </c>
      <c r="C52" s="64"/>
      <c r="E52" s="55">
        <v>-25</v>
      </c>
      <c r="F52" s="55"/>
      <c r="G52" s="55">
        <v>-25</v>
      </c>
      <c r="H52" s="55"/>
      <c r="I52" s="55">
        <v>-157</v>
      </c>
    </row>
    <row r="53" spans="1:9" ht="23.25">
      <c r="A53" s="29" t="s">
        <v>131</v>
      </c>
      <c r="C53" s="64"/>
      <c r="E53" s="55">
        <v>0</v>
      </c>
      <c r="F53" s="55"/>
      <c r="G53" s="55">
        <v>0</v>
      </c>
      <c r="H53" s="55"/>
      <c r="I53" s="55">
        <v>-248</v>
      </c>
    </row>
    <row r="54" spans="1:9" ht="23.25">
      <c r="A54" s="46" t="s">
        <v>99</v>
      </c>
      <c r="B54" s="23"/>
      <c r="C54" s="64"/>
      <c r="E54" s="55">
        <v>0</v>
      </c>
      <c r="F54" s="55"/>
      <c r="G54" s="55">
        <v>0</v>
      </c>
      <c r="H54" s="55"/>
      <c r="I54" s="55">
        <v>1854</v>
      </c>
    </row>
    <row r="55" spans="1:9" ht="23.25">
      <c r="A55" s="29" t="s">
        <v>128</v>
      </c>
      <c r="B55" s="23"/>
      <c r="C55" s="64"/>
      <c r="E55" s="55">
        <v>0</v>
      </c>
      <c r="F55" s="55"/>
      <c r="G55" s="55">
        <v>0</v>
      </c>
      <c r="H55" s="55"/>
      <c r="I55" s="55">
        <v>272</v>
      </c>
    </row>
    <row r="56" spans="1:9" ht="23.25">
      <c r="A56" s="29" t="s">
        <v>167</v>
      </c>
      <c r="B56" s="23"/>
      <c r="C56" s="64"/>
      <c r="E56" s="55">
        <v>190</v>
      </c>
      <c r="F56" s="55"/>
      <c r="G56" s="55">
        <v>86</v>
      </c>
      <c r="H56" s="55"/>
      <c r="I56" s="55">
        <v>0</v>
      </c>
    </row>
    <row r="57" spans="1:9" ht="23.25">
      <c r="A57" s="29" t="s">
        <v>139</v>
      </c>
      <c r="B57" s="23"/>
      <c r="C57" s="64"/>
      <c r="E57" s="55">
        <v>83</v>
      </c>
      <c r="F57" s="55"/>
      <c r="G57" s="55">
        <v>83</v>
      </c>
      <c r="H57" s="55"/>
      <c r="I57" s="55">
        <v>0</v>
      </c>
    </row>
    <row r="58" spans="1:9" ht="23.25">
      <c r="A58" s="29" t="s">
        <v>168</v>
      </c>
      <c r="B58" s="23"/>
      <c r="C58" s="64"/>
      <c r="E58" s="55">
        <v>158</v>
      </c>
      <c r="F58" s="55"/>
      <c r="G58" s="55">
        <v>158</v>
      </c>
      <c r="H58" s="55"/>
      <c r="I58" s="55">
        <v>186</v>
      </c>
    </row>
    <row r="59" spans="1:9" ht="23.25">
      <c r="A59" s="29" t="s">
        <v>154</v>
      </c>
      <c r="B59" s="23"/>
      <c r="C59" s="64"/>
      <c r="E59" s="55">
        <v>2890</v>
      </c>
      <c r="F59" s="55"/>
      <c r="G59" s="55">
        <v>2890</v>
      </c>
      <c r="H59" s="55"/>
      <c r="I59" s="55">
        <v>0</v>
      </c>
    </row>
    <row r="60" spans="1:9" ht="23.25">
      <c r="A60" s="29" t="s">
        <v>46</v>
      </c>
      <c r="B60" s="23"/>
      <c r="C60" s="64"/>
      <c r="E60" s="55">
        <v>-70</v>
      </c>
      <c r="F60" s="55"/>
      <c r="G60" s="55">
        <v>-9453</v>
      </c>
      <c r="H60" s="55"/>
      <c r="I60" s="55">
        <v>-449</v>
      </c>
    </row>
    <row r="61" spans="1:9" ht="23.25">
      <c r="A61" s="29" t="s">
        <v>47</v>
      </c>
      <c r="B61" s="23"/>
      <c r="C61" s="64"/>
      <c r="E61" s="57">
        <v>1276</v>
      </c>
      <c r="F61" s="55"/>
      <c r="G61" s="57">
        <v>1276</v>
      </c>
      <c r="H61" s="55"/>
      <c r="I61" s="57">
        <v>1271</v>
      </c>
    </row>
    <row r="62" spans="1:9" ht="23.25">
      <c r="A62" s="29" t="s">
        <v>143</v>
      </c>
      <c r="C62" s="64"/>
      <c r="E62" s="55"/>
      <c r="F62" s="55"/>
      <c r="G62" s="55"/>
      <c r="H62" s="55"/>
      <c r="I62" s="55"/>
    </row>
    <row r="63" spans="1:9" ht="23.25">
      <c r="A63" s="29" t="s">
        <v>48</v>
      </c>
      <c r="C63" s="64"/>
      <c r="E63" s="55">
        <f>SUM(E48:E61)</f>
        <v>-13308</v>
      </c>
      <c r="F63" s="55"/>
      <c r="G63" s="55">
        <f>SUM(G48:G61)</f>
        <v>-2774</v>
      </c>
      <c r="H63" s="55"/>
      <c r="I63" s="55">
        <f>SUM(I48:I61)</f>
        <v>3250</v>
      </c>
    </row>
    <row r="64" spans="1:9" ht="23.25">
      <c r="A64" s="29" t="s">
        <v>49</v>
      </c>
      <c r="C64" s="64"/>
      <c r="E64" s="55"/>
      <c r="F64" s="55"/>
      <c r="G64" s="55"/>
      <c r="H64" s="55"/>
      <c r="I64" s="55"/>
    </row>
    <row r="65" spans="1:9" ht="23.25">
      <c r="A65" s="29" t="s">
        <v>140</v>
      </c>
      <c r="C65" s="64"/>
      <c r="E65" s="55">
        <v>73</v>
      </c>
      <c r="F65" s="55"/>
      <c r="G65" s="55">
        <v>9126</v>
      </c>
      <c r="H65" s="55"/>
      <c r="I65" s="55">
        <v>17720</v>
      </c>
    </row>
    <row r="66" spans="1:9" ht="23.25">
      <c r="A66" s="29" t="s">
        <v>144</v>
      </c>
      <c r="C66" s="64"/>
      <c r="E66" s="55">
        <v>-269</v>
      </c>
      <c r="F66" s="55"/>
      <c r="G66" s="55">
        <v>0</v>
      </c>
      <c r="H66" s="55"/>
      <c r="I66" s="55">
        <v>0</v>
      </c>
    </row>
    <row r="67" spans="1:9" ht="23.25">
      <c r="A67" s="29" t="s">
        <v>100</v>
      </c>
      <c r="C67" s="64"/>
      <c r="E67" s="55">
        <v>-27125</v>
      </c>
      <c r="F67" s="55"/>
      <c r="G67" s="55">
        <v>3502</v>
      </c>
      <c r="H67" s="55"/>
      <c r="I67" s="55">
        <v>12843</v>
      </c>
    </row>
    <row r="68" spans="1:9" ht="23.25">
      <c r="A68" s="29" t="s">
        <v>101</v>
      </c>
      <c r="C68" s="64"/>
      <c r="E68" s="55">
        <v>0</v>
      </c>
      <c r="F68" s="55"/>
      <c r="G68" s="55">
        <v>0</v>
      </c>
      <c r="H68" s="55"/>
      <c r="I68" s="55">
        <v>2007</v>
      </c>
    </row>
    <row r="69" spans="1:9" ht="23.25">
      <c r="A69" s="46" t="s">
        <v>152</v>
      </c>
      <c r="C69" s="64"/>
      <c r="E69" s="55">
        <v>-6653</v>
      </c>
      <c r="F69" s="55"/>
      <c r="G69" s="55">
        <v>-6653</v>
      </c>
      <c r="H69" s="55"/>
      <c r="I69" s="55">
        <v>0</v>
      </c>
    </row>
    <row r="70" spans="1:9" ht="23.25">
      <c r="A70" s="46" t="s">
        <v>50</v>
      </c>
      <c r="B70" s="47"/>
      <c r="C70" s="64"/>
      <c r="E70" s="55">
        <v>-45533</v>
      </c>
      <c r="F70" s="55"/>
      <c r="G70" s="55">
        <v>5529</v>
      </c>
      <c r="H70" s="55"/>
      <c r="I70" s="55">
        <v>586</v>
      </c>
    </row>
    <row r="71" spans="1:9" ht="23.25">
      <c r="A71" s="29" t="s">
        <v>113</v>
      </c>
      <c r="C71" s="64"/>
      <c r="E71" s="55">
        <v>0</v>
      </c>
      <c r="F71" s="55"/>
      <c r="G71" s="55">
        <v>0</v>
      </c>
      <c r="H71" s="55"/>
      <c r="I71" s="55">
        <v>5155</v>
      </c>
    </row>
    <row r="72" spans="1:9" ht="23.25">
      <c r="A72" s="46" t="s">
        <v>153</v>
      </c>
      <c r="C72" s="64"/>
      <c r="E72" s="55">
        <v>-1380</v>
      </c>
      <c r="F72" s="55"/>
      <c r="G72" s="55">
        <v>-1280</v>
      </c>
      <c r="H72" s="55"/>
      <c r="I72" s="55">
        <v>0</v>
      </c>
    </row>
    <row r="73" spans="1:9" ht="23.25">
      <c r="A73" s="46" t="s">
        <v>104</v>
      </c>
      <c r="B73" s="47"/>
      <c r="C73" s="64"/>
      <c r="E73" s="55">
        <v>3553</v>
      </c>
      <c r="F73" s="55"/>
      <c r="G73" s="55">
        <v>3527</v>
      </c>
      <c r="H73" s="55"/>
      <c r="I73" s="55">
        <v>-367</v>
      </c>
    </row>
    <row r="74" spans="1:9" ht="23.25">
      <c r="A74" s="29" t="s">
        <v>51</v>
      </c>
      <c r="C74" s="64"/>
      <c r="E74" s="55"/>
      <c r="F74" s="55"/>
      <c r="G74" s="55"/>
      <c r="H74" s="55"/>
      <c r="I74" s="55"/>
    </row>
    <row r="75" spans="1:9" ht="23.25">
      <c r="A75" s="46" t="s">
        <v>65</v>
      </c>
      <c r="B75" s="23"/>
      <c r="C75" s="64"/>
      <c r="E75" s="55">
        <v>-2935</v>
      </c>
      <c r="F75" s="55"/>
      <c r="G75" s="55">
        <v>-2556</v>
      </c>
      <c r="H75" s="55"/>
      <c r="I75" s="55">
        <v>-5206</v>
      </c>
    </row>
    <row r="76" spans="1:9" ht="23.25">
      <c r="A76" s="46" t="s">
        <v>103</v>
      </c>
      <c r="B76" s="23"/>
      <c r="C76" s="64"/>
      <c r="E76" s="55">
        <v>61</v>
      </c>
      <c r="F76" s="55"/>
      <c r="G76" s="55">
        <v>-641</v>
      </c>
      <c r="H76" s="55"/>
      <c r="I76" s="55">
        <v>369</v>
      </c>
    </row>
    <row r="77" spans="1:9" ht="23.25">
      <c r="A77" s="46" t="s">
        <v>129</v>
      </c>
      <c r="B77" s="23"/>
      <c r="C77" s="64"/>
      <c r="E77" s="55">
        <v>14487</v>
      </c>
      <c r="F77" s="55"/>
      <c r="G77" s="55">
        <v>380</v>
      </c>
      <c r="H77" s="55"/>
      <c r="I77" s="55">
        <v>-11781</v>
      </c>
    </row>
    <row r="78" spans="1:9" ht="23.25">
      <c r="A78" s="46" t="s">
        <v>130</v>
      </c>
      <c r="B78" s="23"/>
      <c r="C78" s="64"/>
      <c r="E78" s="55">
        <v>0</v>
      </c>
      <c r="F78" s="55"/>
      <c r="G78" s="55">
        <v>0</v>
      </c>
      <c r="H78" s="55"/>
      <c r="I78" s="55">
        <v>-4784</v>
      </c>
    </row>
    <row r="79" spans="1:9" ht="23.25">
      <c r="A79" s="46" t="s">
        <v>102</v>
      </c>
      <c r="B79" s="23"/>
      <c r="C79" s="64"/>
      <c r="E79" s="55">
        <v>-540</v>
      </c>
      <c r="F79" s="55"/>
      <c r="G79" s="55">
        <v>-540</v>
      </c>
      <c r="H79" s="55"/>
      <c r="I79" s="55">
        <v>5696</v>
      </c>
    </row>
    <row r="80" spans="1:9" ht="23.25">
      <c r="A80" s="84" t="s">
        <v>52</v>
      </c>
      <c r="B80" s="23"/>
      <c r="C80" s="85"/>
      <c r="E80" s="57">
        <v>1683</v>
      </c>
      <c r="F80" s="55"/>
      <c r="G80" s="57">
        <v>8518</v>
      </c>
      <c r="H80" s="55"/>
      <c r="I80" s="57">
        <v>-2191</v>
      </c>
    </row>
    <row r="81" spans="1:9" ht="23.25">
      <c r="A81" s="46" t="s">
        <v>169</v>
      </c>
      <c r="B81" s="23"/>
      <c r="C81" s="64"/>
      <c r="E81" s="55">
        <f>SUM(E63:E80)</f>
        <v>-77886</v>
      </c>
      <c r="F81" s="55"/>
      <c r="G81" s="55">
        <f>SUM(G63:G80)</f>
        <v>16138</v>
      </c>
      <c r="H81" s="55"/>
      <c r="I81" s="55">
        <f>SUM(I63:I80)</f>
        <v>23297</v>
      </c>
    </row>
    <row r="82" spans="1:11" ht="23.25">
      <c r="A82" s="46" t="s">
        <v>174</v>
      </c>
      <c r="B82" s="23"/>
      <c r="C82" s="64"/>
      <c r="E82" s="17">
        <v>70</v>
      </c>
      <c r="F82" s="17"/>
      <c r="G82" s="17">
        <v>70</v>
      </c>
      <c r="H82" s="17"/>
      <c r="I82" s="17">
        <v>19</v>
      </c>
      <c r="J82" s="60"/>
      <c r="K82" s="60"/>
    </row>
    <row r="83" spans="1:11" ht="23.25">
      <c r="A83" s="46" t="s">
        <v>170</v>
      </c>
      <c r="C83" s="64"/>
      <c r="E83" s="17">
        <v>-841</v>
      </c>
      <c r="F83" s="17"/>
      <c r="G83" s="17">
        <v>-841</v>
      </c>
      <c r="H83" s="17"/>
      <c r="I83" s="17">
        <v>-1087</v>
      </c>
      <c r="J83" s="60"/>
      <c r="K83" s="60"/>
    </row>
    <row r="84" spans="1:9" ht="23.25">
      <c r="A84" s="46" t="s">
        <v>175</v>
      </c>
      <c r="C84" s="64"/>
      <c r="E84" s="57">
        <v>-9420</v>
      </c>
      <c r="F84" s="55"/>
      <c r="G84" s="57">
        <v>-1342</v>
      </c>
      <c r="H84" s="55"/>
      <c r="I84" s="57">
        <v>-647</v>
      </c>
    </row>
    <row r="85" spans="1:9" ht="23.25">
      <c r="A85" s="53" t="s">
        <v>171</v>
      </c>
      <c r="B85" s="47"/>
      <c r="C85" s="64"/>
      <c r="E85" s="57">
        <f>SUM(E81:E84)</f>
        <v>-88077</v>
      </c>
      <c r="F85" s="55"/>
      <c r="G85" s="57">
        <f>SUM(G81:G84)</f>
        <v>14025</v>
      </c>
      <c r="H85" s="55"/>
      <c r="I85" s="57">
        <f>SUM(I81:I84)</f>
        <v>21582</v>
      </c>
    </row>
    <row r="86" spans="1:6" ht="23.25">
      <c r="A86" s="48" t="s">
        <v>16</v>
      </c>
      <c r="B86" s="47"/>
      <c r="C86" s="64"/>
      <c r="F86" s="32"/>
    </row>
    <row r="87" spans="1:19" s="77" customFormat="1" ht="23.25">
      <c r="A87" s="23"/>
      <c r="B87" s="20"/>
      <c r="C87" s="21"/>
      <c r="D87" s="22"/>
      <c r="E87" s="22"/>
      <c r="F87" s="22"/>
      <c r="G87" s="22"/>
      <c r="H87" s="22"/>
      <c r="I87" s="27" t="s">
        <v>77</v>
      </c>
      <c r="K87" s="80"/>
      <c r="M87" s="80"/>
      <c r="O87" s="80"/>
      <c r="Q87" s="80"/>
      <c r="S87" s="80"/>
    </row>
    <row r="88" spans="1:9" s="23" customFormat="1" ht="23.25">
      <c r="A88" s="52" t="s">
        <v>84</v>
      </c>
      <c r="B88" s="22"/>
      <c r="C88" s="21"/>
      <c r="D88" s="22"/>
      <c r="E88" s="22"/>
      <c r="F88" s="22"/>
      <c r="G88" s="22"/>
      <c r="H88" s="22"/>
      <c r="I88" s="22"/>
    </row>
    <row r="89" spans="1:9" s="23" customFormat="1" ht="23.25">
      <c r="A89" s="53" t="s">
        <v>42</v>
      </c>
      <c r="B89" s="20"/>
      <c r="C89" s="21"/>
      <c r="D89" s="22"/>
      <c r="E89" s="22"/>
      <c r="F89" s="22"/>
      <c r="G89" s="22"/>
      <c r="H89" s="22"/>
      <c r="I89" s="22"/>
    </row>
    <row r="90" spans="1:9" s="23" customFormat="1" ht="23.25">
      <c r="A90" s="19" t="s">
        <v>78</v>
      </c>
      <c r="B90" s="20"/>
      <c r="C90" s="21"/>
      <c r="D90" s="22"/>
      <c r="E90" s="22"/>
      <c r="F90" s="22"/>
      <c r="G90" s="22"/>
      <c r="H90" s="22"/>
      <c r="I90" s="22"/>
    </row>
    <row r="91" spans="2:9" s="23" customFormat="1" ht="23.25">
      <c r="B91" s="20"/>
      <c r="C91" s="21"/>
      <c r="D91" s="22"/>
      <c r="E91" s="22"/>
      <c r="F91" s="22"/>
      <c r="G91" s="20"/>
      <c r="H91" s="22"/>
      <c r="I91" s="27" t="s">
        <v>76</v>
      </c>
    </row>
    <row r="92" spans="5:9" ht="23.25">
      <c r="E92" s="89" t="s">
        <v>1</v>
      </c>
      <c r="F92" s="73"/>
      <c r="G92" s="89"/>
      <c r="H92" s="89" t="s">
        <v>2</v>
      </c>
      <c r="I92" s="89"/>
    </row>
    <row r="93" spans="3:9" ht="23.25">
      <c r="C93" s="36" t="s">
        <v>3</v>
      </c>
      <c r="D93" s="37"/>
      <c r="E93" s="81">
        <v>2563</v>
      </c>
      <c r="F93" s="82"/>
      <c r="G93" s="81">
        <v>2563</v>
      </c>
      <c r="H93" s="82"/>
      <c r="I93" s="81">
        <v>2562</v>
      </c>
    </row>
    <row r="94" spans="3:9" ht="23.25">
      <c r="C94" s="36"/>
      <c r="D94" s="37"/>
      <c r="E94" s="81"/>
      <c r="F94" s="82"/>
      <c r="G94" s="81"/>
      <c r="H94" s="82"/>
      <c r="I94" s="40"/>
    </row>
    <row r="95" spans="1:9" ht="23.25">
      <c r="A95" s="43" t="s">
        <v>53</v>
      </c>
      <c r="B95" s="30"/>
      <c r="C95" s="64"/>
      <c r="E95" s="58"/>
      <c r="F95" s="32"/>
      <c r="G95" s="58"/>
      <c r="H95" s="32"/>
      <c r="I95" s="58"/>
    </row>
    <row r="96" spans="1:9" ht="23.25">
      <c r="A96" s="29" t="s">
        <v>105</v>
      </c>
      <c r="C96" s="64">
        <v>3</v>
      </c>
      <c r="E96" s="17">
        <v>0</v>
      </c>
      <c r="F96" s="55"/>
      <c r="G96" s="17">
        <v>-2562</v>
      </c>
      <c r="H96" s="55"/>
      <c r="I96" s="17">
        <v>-10600</v>
      </c>
    </row>
    <row r="97" spans="1:9" ht="23.25">
      <c r="A97" s="79" t="s">
        <v>107</v>
      </c>
      <c r="C97" s="64"/>
      <c r="E97" s="17">
        <v>150</v>
      </c>
      <c r="F97" s="55"/>
      <c r="G97" s="17">
        <v>150</v>
      </c>
      <c r="H97" s="55"/>
      <c r="I97" s="17">
        <v>2409</v>
      </c>
    </row>
    <row r="98" spans="1:9" ht="23.25">
      <c r="A98" s="78" t="s">
        <v>106</v>
      </c>
      <c r="B98" s="60"/>
      <c r="C98" s="44">
        <v>10</v>
      </c>
      <c r="E98" s="17">
        <v>-4358</v>
      </c>
      <c r="F98" s="17"/>
      <c r="G98" s="17">
        <v>-418</v>
      </c>
      <c r="H98" s="17"/>
      <c r="I98" s="17">
        <v>-6</v>
      </c>
    </row>
    <row r="99" spans="1:9" ht="23.25">
      <c r="A99" s="78" t="s">
        <v>145</v>
      </c>
      <c r="B99" s="60"/>
      <c r="C99" s="44"/>
      <c r="E99" s="17">
        <v>-3131</v>
      </c>
      <c r="F99" s="17"/>
      <c r="G99" s="17">
        <v>-3131</v>
      </c>
      <c r="H99" s="17"/>
      <c r="I99" s="17">
        <v>0</v>
      </c>
    </row>
    <row r="100" spans="1:9" ht="23.25">
      <c r="A100" s="78" t="s">
        <v>114</v>
      </c>
      <c r="B100" s="60"/>
      <c r="C100" s="44">
        <v>12</v>
      </c>
      <c r="E100" s="17">
        <v>-485</v>
      </c>
      <c r="F100" s="17"/>
      <c r="G100" s="17">
        <v>-485</v>
      </c>
      <c r="H100" s="17"/>
      <c r="I100" s="17">
        <v>-116</v>
      </c>
    </row>
    <row r="101" spans="1:9" ht="23.25">
      <c r="A101" s="43" t="s">
        <v>172</v>
      </c>
      <c r="C101" s="44"/>
      <c r="E101" s="56">
        <f>SUM(E96:E100)</f>
        <v>-7824</v>
      </c>
      <c r="F101" s="55"/>
      <c r="G101" s="56">
        <f>SUM(G96:G100)</f>
        <v>-6446</v>
      </c>
      <c r="H101" s="55"/>
      <c r="I101" s="56">
        <f>SUM(I96:I100)</f>
        <v>-8313</v>
      </c>
    </row>
    <row r="102" spans="1:9" ht="23.25">
      <c r="A102" s="43" t="s">
        <v>54</v>
      </c>
      <c r="B102" s="30"/>
      <c r="C102" s="44"/>
      <c r="E102" s="55"/>
      <c r="F102" s="55"/>
      <c r="G102" s="55"/>
      <c r="H102" s="55"/>
      <c r="I102" s="55"/>
    </row>
    <row r="103" spans="1:9" ht="23.25">
      <c r="A103" s="48" t="s">
        <v>141</v>
      </c>
      <c r="B103" s="47"/>
      <c r="C103" s="44"/>
      <c r="E103" s="55">
        <v>243</v>
      </c>
      <c r="F103" s="55"/>
      <c r="G103" s="55">
        <v>243</v>
      </c>
      <c r="H103" s="55"/>
      <c r="I103" s="55">
        <v>-520</v>
      </c>
    </row>
    <row r="104" spans="1:9" ht="23.25">
      <c r="A104" s="86" t="s">
        <v>115</v>
      </c>
      <c r="B104" s="47"/>
      <c r="C104" s="44"/>
      <c r="E104" s="55">
        <v>0</v>
      </c>
      <c r="F104" s="55"/>
      <c r="G104" s="55">
        <v>0</v>
      </c>
      <c r="H104" s="55"/>
      <c r="I104" s="55">
        <v>-2300</v>
      </c>
    </row>
    <row r="105" spans="1:9" ht="23.25">
      <c r="A105" s="86" t="s">
        <v>109</v>
      </c>
      <c r="B105" s="47"/>
      <c r="C105" s="44"/>
      <c r="E105" s="55">
        <v>0</v>
      </c>
      <c r="F105" s="55"/>
      <c r="G105" s="55">
        <v>0</v>
      </c>
      <c r="H105" s="55"/>
      <c r="I105" s="55">
        <v>10600</v>
      </c>
    </row>
    <row r="106" spans="1:9" ht="23.25">
      <c r="A106" s="86" t="s">
        <v>148</v>
      </c>
      <c r="B106" s="47"/>
      <c r="C106" s="44">
        <v>3</v>
      </c>
      <c r="E106" s="55">
        <v>-35000</v>
      </c>
      <c r="F106" s="55"/>
      <c r="G106" s="55">
        <v>0</v>
      </c>
      <c r="H106" s="55"/>
      <c r="I106" s="55">
        <v>0</v>
      </c>
    </row>
    <row r="107" spans="1:9" ht="23.25">
      <c r="A107" s="86" t="s">
        <v>146</v>
      </c>
      <c r="B107" s="47"/>
      <c r="C107" s="44">
        <v>15</v>
      </c>
      <c r="E107" s="55">
        <v>50000</v>
      </c>
      <c r="F107" s="55"/>
      <c r="G107" s="55">
        <v>0</v>
      </c>
      <c r="H107" s="55"/>
      <c r="I107" s="55">
        <v>0</v>
      </c>
    </row>
    <row r="108" spans="1:9" ht="23.25">
      <c r="A108" s="79" t="s">
        <v>108</v>
      </c>
      <c r="C108" s="44">
        <v>15</v>
      </c>
      <c r="E108" s="55">
        <v>-5250</v>
      </c>
      <c r="F108" s="55"/>
      <c r="G108" s="55">
        <v>-5250</v>
      </c>
      <c r="H108" s="55"/>
      <c r="I108" s="55">
        <v>-16030</v>
      </c>
    </row>
    <row r="109" spans="1:9" ht="23.25">
      <c r="A109" s="79" t="s">
        <v>147</v>
      </c>
      <c r="C109" s="44"/>
      <c r="E109" s="55">
        <v>-1848</v>
      </c>
      <c r="F109" s="55"/>
      <c r="G109" s="55">
        <v>-798</v>
      </c>
      <c r="H109" s="55"/>
      <c r="I109" s="55">
        <v>0</v>
      </c>
    </row>
    <row r="110" spans="1:9" ht="23.25">
      <c r="A110" s="43" t="s">
        <v>173</v>
      </c>
      <c r="C110" s="44"/>
      <c r="E110" s="56">
        <f>SUM(E103:E109)</f>
        <v>8145</v>
      </c>
      <c r="F110" s="55"/>
      <c r="G110" s="56">
        <f>SUM(G103:G109)</f>
        <v>-5805</v>
      </c>
      <c r="H110" s="55"/>
      <c r="I110" s="56">
        <f>SUM(I103:I109)</f>
        <v>-8250</v>
      </c>
    </row>
    <row r="111" spans="1:9" ht="23.25">
      <c r="A111" s="43" t="s">
        <v>55</v>
      </c>
      <c r="C111" s="44"/>
      <c r="E111" s="17">
        <f>SUM(E85,E101,E110)</f>
        <v>-87756</v>
      </c>
      <c r="F111" s="55"/>
      <c r="G111" s="17">
        <f>SUM(G85,G101,G110)</f>
        <v>1774</v>
      </c>
      <c r="H111" s="55"/>
      <c r="I111" s="17">
        <f>SUM(I85,I101,I110)</f>
        <v>5019</v>
      </c>
    </row>
    <row r="112" spans="1:9" ht="23.25">
      <c r="A112" s="86" t="s">
        <v>116</v>
      </c>
      <c r="B112" s="23"/>
      <c r="C112" s="64"/>
      <c r="E112" s="57">
        <v>101898</v>
      </c>
      <c r="F112" s="55"/>
      <c r="G112" s="57">
        <v>662</v>
      </c>
      <c r="H112" s="55"/>
      <c r="I112" s="57">
        <v>7311</v>
      </c>
    </row>
    <row r="113" spans="1:9" ht="24" thickBot="1">
      <c r="A113" s="87" t="s">
        <v>117</v>
      </c>
      <c r="B113" s="47"/>
      <c r="C113" s="64"/>
      <c r="E113" s="88">
        <f>SUM(E111:E112)</f>
        <v>14142</v>
      </c>
      <c r="F113" s="55"/>
      <c r="G113" s="88">
        <f>SUM(G111:G112)</f>
        <v>2436</v>
      </c>
      <c r="H113" s="55"/>
      <c r="I113" s="88">
        <f>SUM(I111:I112)</f>
        <v>12330</v>
      </c>
    </row>
    <row r="114" spans="3:9" ht="24" thickTop="1">
      <c r="C114" s="64"/>
      <c r="D114" s="54"/>
      <c r="E114" s="54"/>
      <c r="F114" s="54"/>
      <c r="G114" s="54"/>
      <c r="H114" s="54"/>
      <c r="I114" s="54"/>
    </row>
    <row r="115" spans="1:6" ht="23.25">
      <c r="A115" s="48" t="s">
        <v>16</v>
      </c>
      <c r="B115" s="47"/>
      <c r="C115" s="64"/>
      <c r="E115" s="32"/>
      <c r="F115" s="32"/>
    </row>
    <row r="121" spans="2:19" s="29" customFormat="1" ht="23.25">
      <c r="B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2:19" s="29" customFormat="1" ht="23.25">
      <c r="B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2:19" s="29" customFormat="1" ht="23.25">
      <c r="B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2:19" s="29" customFormat="1" ht="23.25">
      <c r="B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2:19" s="29" customFormat="1" ht="23.25">
      <c r="B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2:19" s="29" customFormat="1" ht="23.25">
      <c r="B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2:19" s="29" customFormat="1" ht="23.25">
      <c r="B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2:19" s="29" customFormat="1" ht="23.25">
      <c r="B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2:19" s="29" customFormat="1" ht="23.25">
      <c r="B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2:19" s="29" customFormat="1" ht="23.25">
      <c r="B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2:19" s="29" customFormat="1" ht="23.25">
      <c r="B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2:19" s="29" customFormat="1" ht="23.25">
      <c r="B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2:19" s="29" customFormat="1" ht="23.25">
      <c r="B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2:19" s="29" customFormat="1" ht="23.25">
      <c r="B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2:19" s="29" customFormat="1" ht="23.25">
      <c r="B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2:19" s="29" customFormat="1" ht="23.25">
      <c r="B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2:19" s="29" customFormat="1" ht="23.25">
      <c r="B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2:19" s="29" customFormat="1" ht="23.25">
      <c r="B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2:19" s="29" customFormat="1" ht="23.25">
      <c r="B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2:19" s="29" customFormat="1" ht="23.25">
      <c r="B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2:19" s="29" customFormat="1" ht="23.25">
      <c r="B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2:19" s="29" customFormat="1" ht="23.25">
      <c r="B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2:19" s="29" customFormat="1" ht="23.25">
      <c r="B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2:19" s="29" customFormat="1" ht="23.25">
      <c r="B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2:19" s="29" customFormat="1" ht="23.25">
      <c r="B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2:19" s="29" customFormat="1" ht="23.25">
      <c r="B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2:19" s="29" customFormat="1" ht="23.25">
      <c r="B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2:19" s="29" customFormat="1" ht="23.25">
      <c r="B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2:19" s="29" customFormat="1" ht="23.25">
      <c r="B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2:19" s="29" customFormat="1" ht="23.25">
      <c r="B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2:19" s="29" customFormat="1" ht="23.25">
      <c r="B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2:19" s="29" customFormat="1" ht="23.25">
      <c r="B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2:19" s="29" customFormat="1" ht="23.25">
      <c r="B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2:19" s="29" customFormat="1" ht="23.25">
      <c r="B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2:19" s="29" customFormat="1" ht="23.25">
      <c r="B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2:19" s="29" customFormat="1" ht="23.25">
      <c r="B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2:19" s="29" customFormat="1" ht="23.25">
      <c r="B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2:19" s="29" customFormat="1" ht="23.25">
      <c r="B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2:19" s="29" customFormat="1" ht="23.25">
      <c r="B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2:19" s="29" customFormat="1" ht="23.25">
      <c r="B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2:19" s="29" customFormat="1" ht="23.25">
      <c r="B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2:19" s="29" customFormat="1" ht="23.25">
      <c r="B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2:19" s="29" customFormat="1" ht="23.25">
      <c r="B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2:19" s="29" customFormat="1" ht="23.25">
      <c r="B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2:19" s="29" customFormat="1" ht="23.25">
      <c r="B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2:19" s="29" customFormat="1" ht="23.25">
      <c r="B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2:19" s="29" customFormat="1" ht="23.25">
      <c r="B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2:19" s="29" customFormat="1" ht="23.25">
      <c r="B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2:19" s="29" customFormat="1" ht="23.25">
      <c r="B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2:19" s="29" customFormat="1" ht="23.25">
      <c r="B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2:19" s="29" customFormat="1" ht="23.25">
      <c r="B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2:19" s="29" customFormat="1" ht="23.25">
      <c r="B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</sheetData>
  <sheetProtection/>
  <printOptions/>
  <pageMargins left="1" right="0.41" top="0.44" bottom="0.196850393700787" header="0.31496062992126" footer="0.196850393700787"/>
  <pageSetup cellComments="asDisplayed" fitToHeight="7" horizontalDpi="600" verticalDpi="600" orientation="portrait" paperSize="9" scale="70" r:id="rId1"/>
  <rowBreaks count="2" manualBreakCount="2">
    <brk id="37" max="11" man="1"/>
    <brk id="8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view="pageBreakPreview" zoomScale="70" zoomScaleNormal="70" zoomScaleSheetLayoutView="70" zoomScalePageLayoutView="0" workbookViewId="0" topLeftCell="A1">
      <selection activeCell="M14" sqref="M14"/>
    </sheetView>
  </sheetViews>
  <sheetFormatPr defaultColWidth="9.140625" defaultRowHeight="12.75"/>
  <cols>
    <col min="1" max="2" width="14.7109375" style="28" customWidth="1"/>
    <col min="3" max="3" width="8.7109375" style="28" customWidth="1"/>
    <col min="4" max="4" width="1.7109375" style="60" customWidth="1"/>
    <col min="5" max="5" width="14.7109375" style="28" customWidth="1"/>
    <col min="6" max="6" width="1.7109375" style="28" customWidth="1"/>
    <col min="7" max="7" width="14.7109375" style="28" customWidth="1"/>
    <col min="8" max="8" width="1.7109375" style="28" customWidth="1"/>
    <col min="9" max="9" width="14.7109375" style="28" customWidth="1"/>
    <col min="10" max="10" width="1.7109375" style="28" customWidth="1"/>
    <col min="11" max="11" width="14.7109375" style="28" customWidth="1"/>
    <col min="12" max="12" width="1.7109375" style="28" customWidth="1"/>
    <col min="13" max="16384" width="9.140625" style="28" customWidth="1"/>
  </cols>
  <sheetData>
    <row r="1" spans="2:11" ht="22.5" customHeight="1">
      <c r="B1" s="65"/>
      <c r="C1" s="65"/>
      <c r="D1" s="66"/>
      <c r="E1" s="65"/>
      <c r="F1" s="65"/>
      <c r="G1" s="65"/>
      <c r="H1" s="65"/>
      <c r="I1" s="65"/>
      <c r="J1" s="65"/>
      <c r="K1" s="27" t="s">
        <v>77</v>
      </c>
    </row>
    <row r="2" spans="1:10" ht="22.5" customHeight="1">
      <c r="A2" s="67" t="s">
        <v>84</v>
      </c>
      <c r="B2" s="24"/>
      <c r="C2" s="24"/>
      <c r="D2" s="68"/>
      <c r="E2" s="24"/>
      <c r="F2" s="24"/>
      <c r="G2" s="24"/>
      <c r="H2" s="24"/>
      <c r="I2" s="24"/>
      <c r="J2" s="24"/>
    </row>
    <row r="3" spans="1:11" ht="22.5" customHeight="1">
      <c r="A3" s="24" t="s">
        <v>56</v>
      </c>
      <c r="B3" s="24"/>
      <c r="C3" s="24"/>
      <c r="D3" s="68"/>
      <c r="E3" s="24"/>
      <c r="F3" s="24"/>
      <c r="G3" s="24"/>
      <c r="H3" s="24"/>
      <c r="I3" s="24"/>
      <c r="J3" s="24"/>
      <c r="K3" s="24"/>
    </row>
    <row r="4" spans="1:11" ht="22.5" customHeight="1">
      <c r="A4" s="24" t="s">
        <v>78</v>
      </c>
      <c r="B4" s="24"/>
      <c r="C4" s="24"/>
      <c r="D4" s="68"/>
      <c r="E4" s="24"/>
      <c r="F4" s="24"/>
      <c r="G4" s="24"/>
      <c r="H4" s="24"/>
      <c r="I4" s="24"/>
      <c r="J4" s="24"/>
      <c r="K4" s="24"/>
    </row>
    <row r="5" spans="2:11" ht="22.5" customHeight="1">
      <c r="B5" s="69"/>
      <c r="C5" s="69"/>
      <c r="D5" s="70"/>
      <c r="E5" s="69"/>
      <c r="F5" s="69"/>
      <c r="G5" s="69"/>
      <c r="H5" s="69"/>
      <c r="I5" s="69"/>
      <c r="J5" s="69"/>
      <c r="K5" s="71" t="s">
        <v>76</v>
      </c>
    </row>
    <row r="6" spans="1:11" ht="22.5" customHeight="1">
      <c r="A6" s="54"/>
      <c r="B6" s="54"/>
      <c r="C6" s="54"/>
      <c r="D6" s="72"/>
      <c r="E6" s="96" t="s">
        <v>1</v>
      </c>
      <c r="F6" s="96"/>
      <c r="G6" s="96"/>
      <c r="H6" s="96"/>
      <c r="I6" s="96"/>
      <c r="J6" s="96"/>
      <c r="K6" s="96"/>
    </row>
    <row r="7" spans="4:11" s="54" customFormat="1" ht="22.5" customHeight="1">
      <c r="D7" s="73"/>
      <c r="E7" s="73" t="s">
        <v>29</v>
      </c>
      <c r="F7" s="73"/>
      <c r="J7" s="73"/>
      <c r="K7" s="54" t="s">
        <v>57</v>
      </c>
    </row>
    <row r="8" spans="5:11" s="54" customFormat="1" ht="22.5" customHeight="1">
      <c r="E8" s="73" t="s">
        <v>123</v>
      </c>
      <c r="G8" s="54" t="s">
        <v>58</v>
      </c>
      <c r="J8" s="73"/>
      <c r="K8" s="54" t="s">
        <v>59</v>
      </c>
    </row>
    <row r="9" spans="4:11" s="54" customFormat="1" ht="22.5" customHeight="1">
      <c r="D9" s="73"/>
      <c r="E9" s="93" t="s">
        <v>122</v>
      </c>
      <c r="G9" s="93" t="s">
        <v>60</v>
      </c>
      <c r="I9" s="93" t="s">
        <v>110</v>
      </c>
      <c r="K9" s="93" t="s">
        <v>61</v>
      </c>
    </row>
    <row r="10" spans="1:11" ht="22.5" customHeight="1">
      <c r="A10" s="43" t="s">
        <v>82</v>
      </c>
      <c r="C10" s="75"/>
      <c r="D10" s="75"/>
      <c r="E10" s="55">
        <v>641469</v>
      </c>
      <c r="F10" s="55"/>
      <c r="G10" s="55">
        <v>263629</v>
      </c>
      <c r="H10" s="55"/>
      <c r="I10" s="55">
        <v>-167094</v>
      </c>
      <c r="J10" s="55"/>
      <c r="K10" s="55">
        <f>SUM(E10:I10)</f>
        <v>738004</v>
      </c>
    </row>
    <row r="11" spans="1:11" ht="22.5" customHeight="1">
      <c r="A11" s="29" t="s">
        <v>111</v>
      </c>
      <c r="C11" s="75"/>
      <c r="D11" s="75"/>
      <c r="E11" s="17">
        <v>0</v>
      </c>
      <c r="F11" s="17"/>
      <c r="G11" s="17">
        <v>0</v>
      </c>
      <c r="H11" s="17"/>
      <c r="I11" s="17">
        <f>PL!E26</f>
        <v>-17685</v>
      </c>
      <c r="J11" s="55"/>
      <c r="K11" s="55">
        <f>SUM(E11:I11)</f>
        <v>-17685</v>
      </c>
    </row>
    <row r="12" spans="1:11" ht="22.5" customHeight="1">
      <c r="A12" s="29" t="s">
        <v>161</v>
      </c>
      <c r="C12" s="75"/>
      <c r="D12" s="75"/>
      <c r="E12" s="57">
        <v>0</v>
      </c>
      <c r="F12" s="55"/>
      <c r="G12" s="57">
        <v>0</v>
      </c>
      <c r="H12" s="55"/>
      <c r="I12" s="57">
        <f>PL!E27</f>
        <v>0</v>
      </c>
      <c r="J12" s="55"/>
      <c r="K12" s="57">
        <f>SUM(E12:I12)</f>
        <v>0</v>
      </c>
    </row>
    <row r="13" spans="1:11" ht="22.5" customHeight="1">
      <c r="A13" s="29" t="s">
        <v>83</v>
      </c>
      <c r="C13" s="75"/>
      <c r="D13" s="75"/>
      <c r="E13" s="55">
        <f>SUM(E11:E12)</f>
        <v>0</v>
      </c>
      <c r="F13" s="55"/>
      <c r="G13" s="55">
        <f>SUM(G11:G12)</f>
        <v>0</v>
      </c>
      <c r="H13" s="55"/>
      <c r="I13" s="55">
        <f>SUM(I11:I12)</f>
        <v>-17685</v>
      </c>
      <c r="J13" s="55"/>
      <c r="K13" s="55">
        <f>SUM(K11:K12)</f>
        <v>-17685</v>
      </c>
    </row>
    <row r="14" spans="1:11" ht="22.5" customHeight="1" thickBot="1">
      <c r="A14" s="43" t="s">
        <v>81</v>
      </c>
      <c r="D14" s="73"/>
      <c r="E14" s="16">
        <f>SUM(E13)+E10</f>
        <v>641469</v>
      </c>
      <c r="F14" s="17"/>
      <c r="G14" s="16">
        <f>SUM(G13)+G10</f>
        <v>263629</v>
      </c>
      <c r="H14" s="17"/>
      <c r="I14" s="16">
        <f>SUM(I13)+I10</f>
        <v>-184779</v>
      </c>
      <c r="J14" s="55"/>
      <c r="K14" s="16">
        <f>SUM(K13)+K10</f>
        <v>720319</v>
      </c>
    </row>
    <row r="15" spans="1:11" ht="22.5" customHeight="1" thickTop="1">
      <c r="A15" s="43"/>
      <c r="D15" s="73"/>
      <c r="E15" s="73"/>
      <c r="F15" s="73"/>
      <c r="G15" s="73"/>
      <c r="H15" s="73"/>
      <c r="I15" s="73"/>
      <c r="J15" s="54"/>
      <c r="K15" s="73"/>
    </row>
    <row r="16" spans="1:6" ht="22.5" customHeight="1">
      <c r="A16" s="29" t="s">
        <v>16</v>
      </c>
      <c r="F16" s="76"/>
    </row>
  </sheetData>
  <sheetProtection/>
  <mergeCells count="1">
    <mergeCell ref="E6:K6"/>
  </mergeCells>
  <printOptions/>
  <pageMargins left="0.984251968503937" right="0.196850393700787" top="0.669291338582677" bottom="0.31496062992126" header="0.31496062992126" footer="0.31496062992126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="70" zoomScaleNormal="70" zoomScaleSheetLayoutView="70" zoomScalePageLayoutView="0" workbookViewId="0" topLeftCell="A1">
      <selection activeCell="D21" sqref="D21"/>
    </sheetView>
  </sheetViews>
  <sheetFormatPr defaultColWidth="9.140625" defaultRowHeight="12.75"/>
  <cols>
    <col min="1" max="1" width="12.8515625" style="28" customWidth="1"/>
    <col min="2" max="2" width="9.8515625" style="28" customWidth="1"/>
    <col min="3" max="3" width="20.28125" style="28" customWidth="1"/>
    <col min="4" max="4" width="6.28125" style="60" customWidth="1"/>
    <col min="5" max="5" width="14.8515625" style="28" customWidth="1"/>
    <col min="6" max="6" width="1.7109375" style="28" customWidth="1"/>
    <col min="7" max="7" width="14.8515625" style="28" customWidth="1"/>
    <col min="8" max="8" width="1.7109375" style="28" customWidth="1"/>
    <col min="9" max="9" width="14.8515625" style="28" customWidth="1"/>
    <col min="10" max="10" width="1.7109375" style="28" customWidth="1"/>
    <col min="11" max="11" width="14.8515625" style="28" customWidth="1"/>
    <col min="12" max="12" width="0.85546875" style="28" customWidth="1"/>
    <col min="13" max="16384" width="9.140625" style="28" customWidth="1"/>
  </cols>
  <sheetData>
    <row r="1" spans="2:11" ht="22.5" customHeight="1">
      <c r="B1" s="65"/>
      <c r="C1" s="65"/>
      <c r="D1" s="66"/>
      <c r="E1" s="65"/>
      <c r="F1" s="65"/>
      <c r="G1" s="65"/>
      <c r="H1" s="65"/>
      <c r="I1" s="65"/>
      <c r="J1" s="65"/>
      <c r="K1" s="27" t="s">
        <v>77</v>
      </c>
    </row>
    <row r="2" spans="1:10" ht="22.5" customHeight="1">
      <c r="A2" s="67" t="s">
        <v>84</v>
      </c>
      <c r="B2" s="24"/>
      <c r="C2" s="24"/>
      <c r="D2" s="68"/>
      <c r="E2" s="24"/>
      <c r="F2" s="24"/>
      <c r="G2" s="24"/>
      <c r="H2" s="24"/>
      <c r="I2" s="24"/>
      <c r="J2" s="24"/>
    </row>
    <row r="3" spans="1:11" ht="22.5" customHeight="1">
      <c r="A3" s="24" t="s">
        <v>63</v>
      </c>
      <c r="B3" s="24"/>
      <c r="C3" s="24"/>
      <c r="D3" s="68"/>
      <c r="E3" s="24"/>
      <c r="F3" s="24"/>
      <c r="G3" s="24"/>
      <c r="H3" s="24"/>
      <c r="I3" s="24"/>
      <c r="J3" s="24"/>
      <c r="K3" s="24"/>
    </row>
    <row r="4" spans="1:11" ht="22.5" customHeight="1">
      <c r="A4" s="24" t="s">
        <v>78</v>
      </c>
      <c r="B4" s="24"/>
      <c r="C4" s="24"/>
      <c r="D4" s="68"/>
      <c r="E4" s="24"/>
      <c r="F4" s="24"/>
      <c r="G4" s="24"/>
      <c r="H4" s="24"/>
      <c r="I4" s="24"/>
      <c r="J4" s="24"/>
      <c r="K4" s="24"/>
    </row>
    <row r="5" spans="2:11" ht="22.5" customHeight="1">
      <c r="B5" s="69"/>
      <c r="C5" s="69"/>
      <c r="D5" s="70"/>
      <c r="E5" s="69"/>
      <c r="F5" s="69"/>
      <c r="G5" s="69"/>
      <c r="H5" s="69"/>
      <c r="I5" s="69"/>
      <c r="J5" s="69"/>
      <c r="K5" s="71" t="s">
        <v>79</v>
      </c>
    </row>
    <row r="6" spans="1:11" ht="22.5" customHeight="1">
      <c r="A6" s="54"/>
      <c r="B6" s="54"/>
      <c r="C6" s="54"/>
      <c r="D6" s="72"/>
      <c r="E6" s="96" t="s">
        <v>2</v>
      </c>
      <c r="F6" s="96"/>
      <c r="G6" s="96"/>
      <c r="H6" s="96"/>
      <c r="I6" s="96"/>
      <c r="J6" s="96"/>
      <c r="K6" s="96"/>
    </row>
    <row r="7" spans="4:11" s="54" customFormat="1" ht="22.5" customHeight="1">
      <c r="D7" s="73"/>
      <c r="E7" s="73" t="s">
        <v>29</v>
      </c>
      <c r="J7" s="73"/>
      <c r="K7" s="54" t="s">
        <v>57</v>
      </c>
    </row>
    <row r="8" spans="5:11" s="54" customFormat="1" ht="22.5" customHeight="1">
      <c r="E8" s="73" t="s">
        <v>123</v>
      </c>
      <c r="G8" s="54" t="s">
        <v>58</v>
      </c>
      <c r="J8" s="73"/>
      <c r="K8" s="54" t="s">
        <v>59</v>
      </c>
    </row>
    <row r="9" spans="4:11" s="54" customFormat="1" ht="22.5" customHeight="1">
      <c r="D9" s="73"/>
      <c r="E9" s="74" t="s">
        <v>122</v>
      </c>
      <c r="G9" s="74" t="s">
        <v>60</v>
      </c>
      <c r="I9" s="74" t="s">
        <v>110</v>
      </c>
      <c r="K9" s="74" t="s">
        <v>61</v>
      </c>
    </row>
    <row r="10" spans="1:11" ht="22.5" customHeight="1">
      <c r="A10" s="43" t="s">
        <v>68</v>
      </c>
      <c r="D10" s="73"/>
      <c r="E10" s="55">
        <v>190080</v>
      </c>
      <c r="F10" s="55"/>
      <c r="G10" s="55">
        <v>68318</v>
      </c>
      <c r="H10" s="55"/>
      <c r="I10" s="55">
        <v>-133562</v>
      </c>
      <c r="J10" s="55"/>
      <c r="K10" s="55">
        <f>SUM(E10:I10)</f>
        <v>124836</v>
      </c>
    </row>
    <row r="11" spans="1:12" ht="22.5" customHeight="1">
      <c r="A11" s="29" t="s">
        <v>98</v>
      </c>
      <c r="C11" s="75"/>
      <c r="D11" s="75"/>
      <c r="E11" s="17">
        <v>0</v>
      </c>
      <c r="F11" s="17"/>
      <c r="G11" s="17">
        <v>0</v>
      </c>
      <c r="H11" s="17"/>
      <c r="I11" s="17">
        <f>PL!I26</f>
        <v>105</v>
      </c>
      <c r="J11" s="17"/>
      <c r="K11" s="17">
        <f>SUM(E11:I11)</f>
        <v>105</v>
      </c>
      <c r="L11" s="54"/>
    </row>
    <row r="12" spans="1:12" ht="22.5" customHeight="1">
      <c r="A12" s="29" t="s">
        <v>161</v>
      </c>
      <c r="C12" s="75"/>
      <c r="D12" s="75"/>
      <c r="E12" s="57">
        <v>0</v>
      </c>
      <c r="F12" s="55"/>
      <c r="G12" s="57">
        <v>0</v>
      </c>
      <c r="H12" s="55"/>
      <c r="I12" s="57">
        <v>0</v>
      </c>
      <c r="J12" s="55"/>
      <c r="K12" s="57">
        <f>SUM(E12:I12)</f>
        <v>0</v>
      </c>
      <c r="L12" s="54"/>
    </row>
    <row r="13" spans="1:12" ht="22.5" customHeight="1">
      <c r="A13" s="29" t="s">
        <v>83</v>
      </c>
      <c r="C13" s="75"/>
      <c r="D13" s="75"/>
      <c r="E13" s="55">
        <f>SUM(E11:E12)</f>
        <v>0</v>
      </c>
      <c r="F13" s="55"/>
      <c r="G13" s="55">
        <f>SUM(G11:G12)</f>
        <v>0</v>
      </c>
      <c r="H13" s="55"/>
      <c r="I13" s="55">
        <f>SUM(I11:I12)</f>
        <v>105</v>
      </c>
      <c r="J13" s="55"/>
      <c r="K13" s="55">
        <f>SUM(K11:K12)</f>
        <v>105</v>
      </c>
      <c r="L13" s="54"/>
    </row>
    <row r="14" spans="1:11" ht="22.5" customHeight="1" thickBot="1">
      <c r="A14" s="43" t="s">
        <v>80</v>
      </c>
      <c r="D14" s="73"/>
      <c r="E14" s="16">
        <f>SUM(E13:E13)+E10</f>
        <v>190080</v>
      </c>
      <c r="F14" s="17"/>
      <c r="G14" s="16">
        <f>SUM(G13:G13)+G10</f>
        <v>68318</v>
      </c>
      <c r="H14" s="17"/>
      <c r="I14" s="16">
        <f>SUM(I13:I13)+I10</f>
        <v>-133457</v>
      </c>
      <c r="J14" s="55"/>
      <c r="K14" s="16">
        <f>SUM(K13:K13)+K10</f>
        <v>124941</v>
      </c>
    </row>
    <row r="15" spans="1:11" ht="22.5" customHeight="1" thickTop="1">
      <c r="A15" s="43"/>
      <c r="D15" s="73"/>
      <c r="E15" s="17"/>
      <c r="F15" s="17"/>
      <c r="G15" s="17"/>
      <c r="H15" s="17"/>
      <c r="I15" s="17"/>
      <c r="J15" s="55"/>
      <c r="K15" s="17"/>
    </row>
    <row r="16" spans="1:11" ht="22.5" customHeight="1">
      <c r="A16" s="43" t="s">
        <v>82</v>
      </c>
      <c r="D16" s="73"/>
      <c r="E16" s="55">
        <v>641469</v>
      </c>
      <c r="F16" s="55"/>
      <c r="G16" s="55">
        <v>263629</v>
      </c>
      <c r="H16" s="55"/>
      <c r="I16" s="55">
        <v>-130589</v>
      </c>
      <c r="J16" s="55"/>
      <c r="K16" s="55">
        <f>SUM(E16:I16)</f>
        <v>774509</v>
      </c>
    </row>
    <row r="17" spans="1:12" ht="22.5" customHeight="1">
      <c r="A17" s="29" t="s">
        <v>98</v>
      </c>
      <c r="C17" s="75"/>
      <c r="D17" s="75"/>
      <c r="E17" s="17">
        <v>0</v>
      </c>
      <c r="F17" s="17"/>
      <c r="G17" s="17">
        <v>0</v>
      </c>
      <c r="H17" s="17"/>
      <c r="I17" s="17">
        <f>PL!G26</f>
        <v>3464</v>
      </c>
      <c r="J17" s="17"/>
      <c r="K17" s="17">
        <f>SUM(E17:I17)</f>
        <v>3464</v>
      </c>
      <c r="L17" s="54"/>
    </row>
    <row r="18" spans="1:12" ht="22.5" customHeight="1">
      <c r="A18" s="29" t="s">
        <v>161</v>
      </c>
      <c r="C18" s="75"/>
      <c r="D18" s="75"/>
      <c r="E18" s="57">
        <v>0</v>
      </c>
      <c r="F18" s="55"/>
      <c r="G18" s="57">
        <v>0</v>
      </c>
      <c r="H18" s="55"/>
      <c r="I18" s="57">
        <v>0</v>
      </c>
      <c r="J18" s="55"/>
      <c r="K18" s="57">
        <f>SUM(E18:I18)</f>
        <v>0</v>
      </c>
      <c r="L18" s="54"/>
    </row>
    <row r="19" spans="1:12" ht="22.5" customHeight="1">
      <c r="A19" s="29" t="s">
        <v>83</v>
      </c>
      <c r="C19" s="75"/>
      <c r="D19" s="75"/>
      <c r="E19" s="56">
        <f>SUM(E17:E18)</f>
        <v>0</v>
      </c>
      <c r="F19" s="55"/>
      <c r="G19" s="56">
        <f>SUM(G17:G18)</f>
        <v>0</v>
      </c>
      <c r="H19" s="55"/>
      <c r="I19" s="56">
        <f>SUM(I17:I18)</f>
        <v>3464</v>
      </c>
      <c r="J19" s="55"/>
      <c r="K19" s="56">
        <f>SUM(K17:K18)</f>
        <v>3464</v>
      </c>
      <c r="L19" s="54"/>
    </row>
    <row r="20" spans="1:11" ht="22.5" customHeight="1" thickBot="1">
      <c r="A20" s="43" t="s">
        <v>81</v>
      </c>
      <c r="D20" s="73"/>
      <c r="E20" s="16">
        <f>SUM(E19,E16)</f>
        <v>641469</v>
      </c>
      <c r="F20" s="17"/>
      <c r="G20" s="16">
        <f>SUM(G19,G16)</f>
        <v>263629</v>
      </c>
      <c r="H20" s="17"/>
      <c r="I20" s="16">
        <f>SUM(I19,I16)</f>
        <v>-127125</v>
      </c>
      <c r="J20" s="55"/>
      <c r="K20" s="16">
        <f>SUM(K19,K16)</f>
        <v>777973</v>
      </c>
    </row>
    <row r="21" spans="1:11" ht="22.5" customHeight="1" thickTop="1">
      <c r="A21" s="43"/>
      <c r="D21" s="73"/>
      <c r="E21" s="73"/>
      <c r="F21" s="73"/>
      <c r="G21" s="73"/>
      <c r="H21" s="73"/>
      <c r="I21" s="73"/>
      <c r="J21" s="54"/>
      <c r="K21" s="73"/>
    </row>
    <row r="22" ht="22.5" customHeight="1">
      <c r="A22" s="29" t="s">
        <v>16</v>
      </c>
    </row>
  </sheetData>
  <sheetProtection/>
  <mergeCells count="1">
    <mergeCell ref="E6:K6"/>
  </mergeCells>
  <printOptions/>
  <pageMargins left="0.67" right="0.31496062992126" top="0.748031496062992" bottom="0.31496062992126" header="0.31496062992126" footer="0.3149606299212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Wanwimon Unanuya</cp:lastModifiedBy>
  <cp:lastPrinted>2020-05-08T11:47:16Z</cp:lastPrinted>
  <dcterms:created xsi:type="dcterms:W3CDTF">2011-03-08T09:02:15Z</dcterms:created>
  <dcterms:modified xsi:type="dcterms:W3CDTF">2020-05-11T06:53:57Z</dcterms:modified>
  <cp:category/>
  <cp:version/>
  <cp:contentType/>
  <cp:contentStatus/>
</cp:coreProperties>
</file>